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TN 21-27\Povabila\SC 2_8 - P2 - 303-18-2025\Dokumentacija\"/>
    </mc:Choice>
  </mc:AlternateContent>
  <bookViews>
    <workbookView xWindow="0" yWindow="0" windowWidth="28800" windowHeight="11700"/>
  </bookViews>
  <sheets>
    <sheet name="CTN - Finančni obrazec - SC 2.8" sheetId="1" r:id="rId1"/>
  </sheets>
  <definedNames>
    <definedName name="_xlnm.Print_Area" localSheetId="0">'CTN - Finančni obrazec - SC 2.8'!$A$1:$J$167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1" l="1"/>
  <c r="J31" i="1"/>
  <c r="F43" i="1" l="1"/>
  <c r="C72" i="1" l="1"/>
  <c r="D72" i="1"/>
  <c r="E72" i="1"/>
  <c r="F72" i="1"/>
  <c r="G72" i="1"/>
  <c r="H72" i="1"/>
  <c r="J42" i="1" l="1"/>
  <c r="J41" i="1"/>
  <c r="J40" i="1"/>
  <c r="J39" i="1"/>
  <c r="J38" i="1"/>
  <c r="F125" i="1" l="1"/>
  <c r="J43" i="1" l="1"/>
  <c r="J34" i="1" l="1"/>
  <c r="J33" i="1"/>
  <c r="J32" i="1"/>
  <c r="J66" i="1" l="1"/>
  <c r="J65" i="1"/>
  <c r="J64" i="1"/>
  <c r="J63" i="1"/>
  <c r="J62" i="1"/>
  <c r="J61" i="1"/>
  <c r="J60" i="1"/>
  <c r="J59" i="1"/>
  <c r="G27" i="1" l="1"/>
  <c r="H86" i="1" l="1"/>
  <c r="G86" i="1"/>
  <c r="F86" i="1"/>
  <c r="E86" i="1"/>
  <c r="D86" i="1"/>
  <c r="C86" i="1"/>
  <c r="H85" i="1"/>
  <c r="G85" i="1"/>
  <c r="F85" i="1"/>
  <c r="E85" i="1"/>
  <c r="D85" i="1"/>
  <c r="C85" i="1"/>
  <c r="H84" i="1"/>
  <c r="G84" i="1"/>
  <c r="F84" i="1"/>
  <c r="E84" i="1"/>
  <c r="D84" i="1"/>
  <c r="C84" i="1"/>
  <c r="H82" i="1"/>
  <c r="G82" i="1"/>
  <c r="F82" i="1"/>
  <c r="E82" i="1"/>
  <c r="D82" i="1"/>
  <c r="C82" i="1"/>
  <c r="H78" i="1"/>
  <c r="G78" i="1"/>
  <c r="F78" i="1"/>
  <c r="E78" i="1"/>
  <c r="D78" i="1"/>
  <c r="C78" i="1"/>
  <c r="I77" i="1"/>
  <c r="I86" i="1" s="1"/>
  <c r="I76" i="1"/>
  <c r="I74" i="1"/>
  <c r="I85" i="1" s="1"/>
  <c r="I73" i="1"/>
  <c r="I84" i="1" s="1"/>
  <c r="H75" i="1"/>
  <c r="G75" i="1"/>
  <c r="F75" i="1"/>
  <c r="D75" i="1"/>
  <c r="I71" i="1"/>
  <c r="E83" i="1" l="1"/>
  <c r="F79" i="1"/>
  <c r="D83" i="1"/>
  <c r="H83" i="1"/>
  <c r="C75" i="1"/>
  <c r="C79" i="1" s="1"/>
  <c r="F83" i="1"/>
  <c r="I82" i="1"/>
  <c r="C83" i="1"/>
  <c r="G83" i="1"/>
  <c r="G79" i="1"/>
  <c r="D79" i="1"/>
  <c r="H79" i="1"/>
  <c r="I72" i="1"/>
  <c r="E75" i="1"/>
  <c r="E79" i="1" s="1"/>
  <c r="I78" i="1"/>
  <c r="I75" i="1" l="1"/>
  <c r="G88" i="1" s="1"/>
  <c r="I83" i="1"/>
  <c r="I87" i="1" s="1"/>
  <c r="I79" i="1" l="1"/>
  <c r="J78" i="1" s="1"/>
  <c r="E87" i="1"/>
  <c r="J77" i="1" l="1"/>
  <c r="J86" i="1" s="1"/>
  <c r="J72" i="1"/>
  <c r="J83" i="1" s="1"/>
  <c r="J73" i="1"/>
  <c r="J84" i="1" s="1"/>
  <c r="H80" i="1"/>
  <c r="J76" i="1"/>
  <c r="J71" i="1"/>
  <c r="J74" i="1"/>
  <c r="J85" i="1" s="1"/>
  <c r="D80" i="1"/>
  <c r="J75" i="1"/>
  <c r="J79" i="1" s="1"/>
  <c r="F80" i="1"/>
  <c r="C80" i="1"/>
  <c r="G80" i="1"/>
  <c r="E80" i="1"/>
  <c r="J82" i="1" l="1"/>
  <c r="J80" i="1"/>
</calcChain>
</file>

<file path=xl/sharedStrings.xml><?xml version="1.0" encoding="utf-8"?>
<sst xmlns="http://schemas.openxmlformats.org/spreadsheetml/2006/main" count="267" uniqueCount="247">
  <si>
    <t>FINANČNI OBRAZEC</t>
  </si>
  <si>
    <t xml:space="preserve">NAVODILA  </t>
  </si>
  <si>
    <t>Barva celice</t>
  </si>
  <si>
    <t>Pomen</t>
  </si>
  <si>
    <t>Finančni obrazec izpolnite glede na navodila. Zaradi formul je pomembno, da natančno upoštevate napotke. Priporočamo, da v obrazec ne kopirate vsebin iz drugih Excel datotek. Po izpolnitvi obrazec shranite v obliko PDF dokumenta in ga opremite z digitalnimi podpisi. 
V primeru vprašanj kontaktirajte strokovno službo ZMOS na 05 6646 231.</t>
  </si>
  <si>
    <t>Opis informacije, napotek za vlagatelja</t>
  </si>
  <si>
    <t>Celica, v katero vlagatelj vpisuje zahtevane podatke</t>
  </si>
  <si>
    <t>Avtomatski izračun na podlagi podatkov vlagatelja</t>
  </si>
  <si>
    <t>NAZIV OPERACIJE</t>
  </si>
  <si>
    <t>VRSTA UKREPOV</t>
  </si>
  <si>
    <t>1. celovite preureditve ulic in cest skladno z načeli trajnostne mobilnosti</t>
  </si>
  <si>
    <t>2. ureditve namenskih površin za javni potniški promet (JPP)</t>
  </si>
  <si>
    <t>3. izgradnje/ureditve infrastrukture za pešce</t>
  </si>
  <si>
    <t>4. izgradnje/ureditve kolesarske infrastrukture</t>
  </si>
  <si>
    <t>5. digitalizacije za spodbujanje trajnostne mobilnosti</t>
  </si>
  <si>
    <t>6. spodbujanja uporabe alternativnih goriv v mestih</t>
  </si>
  <si>
    <t>Označite z "X" vrsto ukrepov, ki jih vključuje operacije.</t>
  </si>
  <si>
    <t>KRATEK POVZETEK VSEBINE OPERACIJE</t>
  </si>
  <si>
    <t>Največ do 1500 znakov (brez presledkov).</t>
  </si>
  <si>
    <t>TRAJANJE OPERACIJE</t>
  </si>
  <si>
    <t>ZAČETEK</t>
  </si>
  <si>
    <t>ZAKLJUČEK</t>
  </si>
  <si>
    <t>TRAJANJE</t>
  </si>
  <si>
    <t>Trajanje v mesecih.</t>
  </si>
  <si>
    <t>Zapišite mesec in leto v obliki mm/yyyy (npr. 08/2023)</t>
  </si>
  <si>
    <t>STOPNJA PRIPRAVLJENOSTI OPERACIJE</t>
  </si>
  <si>
    <r>
      <t>Z "</t>
    </r>
    <r>
      <rPr>
        <b/>
        <i/>
        <sz val="11"/>
        <color theme="1"/>
        <rFont val="Arial Narrow"/>
        <family val="2"/>
        <charset val="238"/>
      </rPr>
      <t>X</t>
    </r>
    <r>
      <rPr>
        <i/>
        <sz val="11"/>
        <color theme="1"/>
        <rFont val="Arial Narrow"/>
        <family val="2"/>
        <charset val="238"/>
      </rPr>
      <t>" označite doseganje merila za pripravljenost operacije</t>
    </r>
  </si>
  <si>
    <t>DA</t>
  </si>
  <si>
    <t>NE</t>
  </si>
  <si>
    <t>Indikativno doseganje točk</t>
  </si>
  <si>
    <t>Merila - sklop A</t>
  </si>
  <si>
    <t>5.1</t>
  </si>
  <si>
    <t xml:space="preserve">
Izkazovanje merila za pripravljenost operacije (sklop A)</t>
  </si>
  <si>
    <t>5.2</t>
  </si>
  <si>
    <t>5.3</t>
  </si>
  <si>
    <t>Doseganje merila za stopnjo pripravljenosti operacij je potrebno dokazovati z ustreznimi dokazili.</t>
  </si>
  <si>
    <t>KAZALNIKI REZULTATA IN UČINKA IZ PEKP in SPECIFIČNI KAZALNIKI NA RAVNI OPERACIJE
Merila - sklop B</t>
  </si>
  <si>
    <t>ID</t>
  </si>
  <si>
    <t>Merska enota</t>
  </si>
  <si>
    <t>Prispevek operacije</t>
  </si>
  <si>
    <t>Strani v investicijski dokumentaciji, ki izkazujejo prispevek</t>
  </si>
  <si>
    <t>6.1</t>
  </si>
  <si>
    <t>B1: Število potnikov na leto, ki uporabljajo novi ali posodobljeni javni prevoz</t>
  </si>
  <si>
    <t>RCR62</t>
  </si>
  <si>
    <t>Uporabniki/leto</t>
  </si>
  <si>
    <t>6.2</t>
  </si>
  <si>
    <t>B2: Število potnikov na leto, ki uporabljajo namensko kolesarsko infrastrukturo</t>
  </si>
  <si>
    <t>RCR64</t>
  </si>
  <si>
    <t>6.3</t>
  </si>
  <si>
    <t>B3: Namenska kolesarska infrastruktura, ki je prejela podporo</t>
  </si>
  <si>
    <t>RCR58</t>
  </si>
  <si>
    <t>km</t>
  </si>
  <si>
    <t>6.4</t>
  </si>
  <si>
    <t>B4: Infrastruktura za alternativno gorivo (oskrbovalna/polnilna mesta)</t>
  </si>
  <si>
    <t>RCO59</t>
  </si>
  <si>
    <t>oskrbovalno/polnilno mesto</t>
  </si>
  <si>
    <t>6.5</t>
  </si>
  <si>
    <t>B5: Mesta z novimi ali posodobljenimi digitaliziranimi sistemi mestnega prometa</t>
  </si>
  <si>
    <t>RCO60</t>
  </si>
  <si>
    <t>mesta</t>
  </si>
  <si>
    <t>6.6</t>
  </si>
  <si>
    <t>število</t>
  </si>
  <si>
    <t>Specifični kazalniki</t>
  </si>
  <si>
    <t>MERILA ZA DODATNO SKLADNOST Z NAMENI SC RSO2.8.</t>
  </si>
  <si>
    <t>Da</t>
  </si>
  <si>
    <t xml:space="preserve">Ne </t>
  </si>
  <si>
    <t>Navedba strani v investicijski dokumentaciji, ki potrjuje doseganje meril, jedrnata utemeljitev doseganja merila:</t>
  </si>
  <si>
    <t>Merila - sklop C</t>
  </si>
  <si>
    <t>označite z X</t>
  </si>
  <si>
    <t>7.1</t>
  </si>
  <si>
    <t>C1: Prispevek k družbeni spremembi ter k dvigu družbene ozaveščenosti</t>
  </si>
  <si>
    <t>7.2</t>
  </si>
  <si>
    <t>C2: Operacija vključuje ukrepe za zagotavljanje dostopnosti, vključno z dostopnostjo za invalide</t>
  </si>
  <si>
    <t>7.3</t>
  </si>
  <si>
    <t xml:space="preserve">C3: Operacija se navezuje na aktivnosti iz drugih specifičnih ciljev PEKP </t>
  </si>
  <si>
    <t>7.4</t>
  </si>
  <si>
    <t xml:space="preserve">C4: Operacija vključuje uporabo sodobnih tehnologij v urbanih prometnih sistemih </t>
  </si>
  <si>
    <t>7.5</t>
  </si>
  <si>
    <t>C5: Operacija zajema ukinitev parkirnih mest</t>
  </si>
  <si>
    <t>7.6</t>
  </si>
  <si>
    <t xml:space="preserve">C6: Operacija vključuje premostitveni objekt </t>
  </si>
  <si>
    <t>7.7</t>
  </si>
  <si>
    <t xml:space="preserve">C7: Operacija vključuje ozelenitev in urbano opremo </t>
  </si>
  <si>
    <t>7.8</t>
  </si>
  <si>
    <t>C8: Operacija prispeva k doseganju ciljev Celovitega nacionalnega energetskega in podnebnega načrta (NEPN)</t>
  </si>
  <si>
    <t>Skupno indikativno doseganje točk (sklopi A+B+C)</t>
  </si>
  <si>
    <t xml:space="preserve">VREDNOST OPERACIJE IN DINAMIKA NJENEGA FINANCIRANJA PO VIRIH SREDSTEV                        </t>
  </si>
  <si>
    <t>VIR FINANCIRANJA/LETO</t>
  </si>
  <si>
    <t>SKUPAJ</t>
  </si>
  <si>
    <t>%</t>
  </si>
  <si>
    <t>LASTNA SREDSTVA - UPRAVIČENI STROŠKI</t>
  </si>
  <si>
    <t>NEPOVRATNA SREDSTVA EKP SKUPAJ</t>
  </si>
  <si>
    <t>Namenska sredstva EU za EKP (ESRR)</t>
  </si>
  <si>
    <t>Sredstva proračuna Republike Slovenije</t>
  </si>
  <si>
    <t>SKUPAJ UPRAVIČENI STROŠKI</t>
  </si>
  <si>
    <t>LASTNA SREDSTVA - NEUPRAVIČENI STROŠKI</t>
  </si>
  <si>
    <t>DRUGI VIRI</t>
  </si>
  <si>
    <t>SKUPAJ NEUPRAVIČENI STROŠKI</t>
  </si>
  <si>
    <t>SKUPAJ VREDNOST OPERACIJE</t>
  </si>
  <si>
    <t>% PO LETIH ZA VSE STROŠKE</t>
  </si>
  <si>
    <t>PREGLED PO VIRIH SREDSTEV</t>
  </si>
  <si>
    <t>LASTNA SREDSTVA SKUPAJ (vsi stroški)</t>
  </si>
  <si>
    <t>Višina sofinanciranja upravičenih stroškov</t>
  </si>
  <si>
    <t xml:space="preserve">SKUPAJ  </t>
  </si>
  <si>
    <t>TERMINSKI NAČRT IZVEDBE OPERACIJE - 1. del</t>
  </si>
  <si>
    <t>Navedba strani v investicijski dokumentaciji, ki vključuje terminski načrt</t>
  </si>
  <si>
    <t>PODROČJE</t>
  </si>
  <si>
    <t>DOKUMENT/KORAK</t>
  </si>
  <si>
    <t>ALI JE DOKUMENT/POSTOPEK POTREBEN ZA IZVEDBO OPERACIJE (DA/NE)</t>
  </si>
  <si>
    <t>ČE PRIDOBLJENO/ PRIPRAVLJENO,
VPIŠITE DATUM</t>
  </si>
  <si>
    <t>ČE ŠE NI PRIDOBLJENO/ PRIPRAVLJENO,
VPIŠITE PREDVIDENE ROKE</t>
  </si>
  <si>
    <t>OPOMBE/DODATNA POJASNILA (če potrebno)</t>
  </si>
  <si>
    <t>9.1</t>
  </si>
  <si>
    <t>Umeščenost v prostor</t>
  </si>
  <si>
    <t>OPN</t>
  </si>
  <si>
    <t>OPPN</t>
  </si>
  <si>
    <t>9.2</t>
  </si>
  <si>
    <t>Investicijska dokumentacija</t>
  </si>
  <si>
    <t>DIIP</t>
  </si>
  <si>
    <t>PIZ</t>
  </si>
  <si>
    <t>IP</t>
  </si>
  <si>
    <t>9.3</t>
  </si>
  <si>
    <t>DPP</t>
  </si>
  <si>
    <t>DGD</t>
  </si>
  <si>
    <t>PZI</t>
  </si>
  <si>
    <t>PZO</t>
  </si>
  <si>
    <t>PID</t>
  </si>
  <si>
    <t>Povezava na pravilnik</t>
  </si>
  <si>
    <t>9.4</t>
  </si>
  <si>
    <t>Finančna dokumentacija</t>
  </si>
  <si>
    <t>NRP</t>
  </si>
  <si>
    <t>Finančni načrt</t>
  </si>
  <si>
    <t>9.5</t>
  </si>
  <si>
    <t>Zemljišča (pravica graditi) - v kolikor zemljšče še ni v lasti  upravičenca</t>
  </si>
  <si>
    <t>Nakup zemljišča</t>
  </si>
  <si>
    <t>Pravica graditi</t>
  </si>
  <si>
    <t>9.6</t>
  </si>
  <si>
    <t>Soglasja oziroma mnenja glede posegov v prostor, na varovana območja in komunalne opremljenosti</t>
  </si>
  <si>
    <t>Okoljska sprejemljivost - po pogojih ZVO-2</t>
  </si>
  <si>
    <t>Skladnost s prostorskimi akti - po pogojih ZureP-3</t>
  </si>
  <si>
    <t>Kulturnovarstvena po pogojih ZVKD-1</t>
  </si>
  <si>
    <t>Naravovarstvena po pogojih ZON</t>
  </si>
  <si>
    <t>Vodna po pogojih ZV-1</t>
  </si>
  <si>
    <t>Posegi v GJI - po področnih zakonih o cestah, železnicah in telekomunikacijah, energetskih vodih</t>
  </si>
  <si>
    <t>Energetska po pogojih EZ-1</t>
  </si>
  <si>
    <t>Komunalna po področnih predpisih za priključevanje na komunalno opremo</t>
  </si>
  <si>
    <t>Druga - navesti katera</t>
  </si>
  <si>
    <t>9.7</t>
  </si>
  <si>
    <t>Gradbeno dovoljenje</t>
  </si>
  <si>
    <t>TERMINSKI NAČRT IZVEDBE OPERACIJE - 2. del</t>
  </si>
  <si>
    <t>OPOMBE/DODATNA POJASNILA (če potrebno) in NAVEDBA STRANI V INVESTICIJSKI DOKUMENTACIJI, KI IZKAZUJE NAVEDENE ROKE TERMINSKEGA NAČRTA</t>
  </si>
  <si>
    <t>9.8</t>
  </si>
  <si>
    <t>Javna naročila</t>
  </si>
  <si>
    <t>Objava JN</t>
  </si>
  <si>
    <t>Sklep o izbiri izvajalca</t>
  </si>
  <si>
    <t>Izvajalska pogodba</t>
  </si>
  <si>
    <t>9.9</t>
  </si>
  <si>
    <t>Izvedba investicije</t>
  </si>
  <si>
    <t>Začetek gradnje</t>
  </si>
  <si>
    <t>Uporabno dovoljenje</t>
  </si>
  <si>
    <t>Primopredajni zapisnik</t>
  </si>
  <si>
    <t>9.10</t>
  </si>
  <si>
    <t>Zaključek projekta</t>
  </si>
  <si>
    <t>POTREBNA ZEMLJIŠČA ZA IZVEDBO OPERACIJE</t>
  </si>
  <si>
    <t>V primeru večjega števila zemljišč se lahko tabela predloži kot priloga v obliki dopisa, ki mora vsebovati vse elemente spodnje tabele.</t>
  </si>
  <si>
    <t>Identifikacija zemljišča</t>
  </si>
  <si>
    <t>Pravica gradnje že pridobljena 
(označi z X)</t>
  </si>
  <si>
    <t>Pravica gradnje bo pridobljena (mesec, leto)</t>
  </si>
  <si>
    <t>Opombe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</si>
  <si>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</si>
  <si>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</si>
  <si>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</si>
  <si>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</si>
  <si>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</si>
  <si>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</si>
  <si>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</si>
  <si>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</si>
  <si>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</si>
  <si>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</si>
  <si>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TVEGANJA ZA IZVEDBO OPERACIJE</t>
  </si>
  <si>
    <t>Opis tveganj za izvedbo operacije</t>
  </si>
  <si>
    <t>Opis ukrepov za obvladovanje tveganj</t>
  </si>
  <si>
    <t>11.1</t>
  </si>
  <si>
    <t>11.2</t>
  </si>
  <si>
    <t>11.3</t>
  </si>
  <si>
    <t>11.4</t>
  </si>
  <si>
    <t>11.5</t>
  </si>
  <si>
    <t>VODENJE OPERACIJE</t>
  </si>
  <si>
    <t>Investitor/Nosilni oddelek za izvedbo operacije</t>
  </si>
  <si>
    <t>Odgovorni vodja za izvedbo operacije</t>
  </si>
  <si>
    <t>E-mail odgovornega vodje za izvedbo operacije</t>
  </si>
  <si>
    <t>Telefon odgovornega vodje za izvedbo operacije</t>
  </si>
  <si>
    <t>Kraj in datum:</t>
  </si>
  <si>
    <t>Pripravil/a:</t>
  </si>
  <si>
    <t>Odgovorna oseba:</t>
  </si>
  <si>
    <t>Digitalni podpis:</t>
  </si>
  <si>
    <r>
      <t xml:space="preserve">Navodilo: </t>
    </r>
    <r>
      <rPr>
        <i/>
        <sz val="11"/>
        <color theme="1"/>
        <rFont val="Arial Narrow"/>
        <family val="2"/>
        <charset val="238"/>
      </rPr>
      <t>Na označeno mesto vstavite digitalni podpis osebe, ki je izpolnila prijavo, in odgovorne osebe (župana) oziroma zastopnika vlagatelja ali osebe, ki ima pisno pooblastilo s strani zastopnika za podpis vloge (vlogi je potrebno v tem primeru priložiti pooblastilo). V kolikor boste oddali obrazec v skenirani obliki, ob podpisu odgovorne osebe odtisnite še žig. V primeru oddaje skeniranega obrazca je potrebno vlogi priložiti tudi odprto verzijo Excel datoteke.</t>
    </r>
  </si>
  <si>
    <t>Specifični kazalniki (ID, ime in merska enota)</t>
  </si>
  <si>
    <t>SK127 - Število celovito rekonstruiranih ulic ali cest skladno z načeli trajnostne mobilnosti</t>
  </si>
  <si>
    <t>SK128 - Površina celovito rekonstruiranih ulic ali cest skladno z načeli trajnostne (m2)</t>
  </si>
  <si>
    <t>SK129 - Število novih območij skupnega prometnega prostora</t>
  </si>
  <si>
    <t>SK131 - Število novih kolesarskih ulic ali cest</t>
  </si>
  <si>
    <t>SK134 - Število novih postaj za JPP</t>
  </si>
  <si>
    <t>SK135 - Število rekonstruiranih postaj za JPP</t>
  </si>
  <si>
    <t>SK136 - Število novih postajališč za JPP</t>
  </si>
  <si>
    <t>SK137 - Število rekonstruiranih postajališč za JPP</t>
  </si>
  <si>
    <t>SK130 - Površina novih območij skupnega prometnega prostora (m2)</t>
  </si>
  <si>
    <t>SK132 - Dolžina novih kolesarskih ulic ali cest (m)</t>
  </si>
  <si>
    <t>SK133 - Dolžina uvedenih rumenih pasov za JPP (m)</t>
  </si>
  <si>
    <t>SK138 - Dolžina novih povezav za pešce (m)</t>
  </si>
  <si>
    <t>SK139 - Dolžina rekonstruiranih povezav za pešce (m)</t>
  </si>
  <si>
    <t>SK140 - Število novih con za pešce</t>
  </si>
  <si>
    <t>SK141 - Število rekonstruiranih con za pešce</t>
  </si>
  <si>
    <t>SK142 - Površina novih con za pešce (m2)</t>
  </si>
  <si>
    <t>SK143 - Površina rekonstruiranih con za pešce (m2)</t>
  </si>
  <si>
    <t>SK144 - Število postavljenih kolesarnic</t>
  </si>
  <si>
    <t>SK145 - Število novih parkirnih mest za kolesa</t>
  </si>
  <si>
    <t>SK146 - Število postavljenih števcev kolesarjev</t>
  </si>
  <si>
    <t>SK147 - Število novih sistemov izposoje javnih koles</t>
  </si>
  <si>
    <t>SK148 - Število novih postaj sistema izposoje javnih koles</t>
  </si>
  <si>
    <t>SK149 - Število nadgrajenih postaj sistema izposoje javnih koles</t>
  </si>
  <si>
    <t>SK150 - Število novih koles v sistemu izposoje javnih koles</t>
  </si>
  <si>
    <t>SK151 - Število novih premostitvenih objektov</t>
  </si>
  <si>
    <t>SK152 - Število rekonstruiranih premostitvenih objektov</t>
  </si>
  <si>
    <t>SK153 - Število polnilnih mest za električna vozila</t>
  </si>
  <si>
    <t>SK155 - Število oskrbovalnih mest za brezemisijska vozila na vodikov pogon</t>
  </si>
  <si>
    <t>SK154 - Skupna moč polnjenja postavljenih polnilnih mest za električna vozila (kW)</t>
  </si>
  <si>
    <t>SK156 - Število novih brezemisijskih vozil za izvajanje javne službe</t>
  </si>
  <si>
    <t>SK157 - Skupna kapaciteta enot za shranjevanje električne energije iz obnovljivih virov (kWh)</t>
  </si>
  <si>
    <t>SK158 - Skupna kapaciteta enot za shranjevanje obnovljivega vodika (kg)</t>
  </si>
  <si>
    <t>SK159 - Število digitaliziranih sistemov mestnega prometa</t>
  </si>
  <si>
    <t>do in vključno z 2024</t>
  </si>
  <si>
    <t>Obseg upravičenih stoškov, ki ne bodo sofinancirani (t.i. presežno upravičeni stroški)</t>
  </si>
  <si>
    <t>Izberi kohezijsko regijo</t>
  </si>
  <si>
    <t>Presežno upravičeni stroški so za VKR vsa lastna sredstva za upravičene stroške. Za ZKR pa razlika od minimalnega deleža 20 % upravičenih stroškov, ki jih mora vlagatelj pokriti sam.</t>
  </si>
  <si>
    <t>SK</t>
  </si>
  <si>
    <t>B6: Prispevek k specifičnim kazalnikom učinka na ravni operacije
Vpišite prispevek k posameznim specifičnim kazalnikom.            Če prispevka k posameznemu kazalniku ni, pustite prazno.</t>
  </si>
  <si>
    <t>Številka ZMOS: 303-18/2025-3</t>
  </si>
  <si>
    <t>Drugo</t>
  </si>
  <si>
    <t>POVABILO
k predložitvi vlog za sofinanciranje operacij trajnostne mobilnosti z mehanizmom CTN 
(2. povabilo)</t>
  </si>
  <si>
    <t>VKR</t>
  </si>
  <si>
    <r>
      <t xml:space="preserve">Projektna in druga dokumentacija
</t>
    </r>
    <r>
      <rPr>
        <i/>
        <sz val="10"/>
        <color theme="1"/>
        <rFont val="Arial Narrow"/>
        <family val="2"/>
        <charset val="238"/>
      </rPr>
      <t xml:space="preserve">Uporabljene kratice po 2. čl. Pravilnika o projektni in drugi dokumentaciji ter obrazcih pri graditvi objektov                        </t>
    </r>
  </si>
  <si>
    <t>5.4</t>
  </si>
  <si>
    <t>A1: Investicija se na terenu na dan oddaje vloge že izvaja. Dokazila (primeroma): zapisnik o uvedbi del, računi za gradbene situacije ipd.</t>
  </si>
  <si>
    <t>A2: Izveden je postopek izbire izvajalca v skladu z ZJN-3 (izbira izvajalca za glavno aktivnost).</t>
  </si>
  <si>
    <t>A3: Pridobljena so vsa zemljišča oziroma urejena vsa pravna razmerja na zemljiščih, potrebna za izvedbo operacije, ki omogočajo gradnjo (pravica graditi). Dokazila (primeroma): zemljiškoknjižni izpiski, pogodbe ipd.</t>
  </si>
  <si>
    <t>A4: Sprejet je sklep o potrditvi nivoja investicijske dokumentacije, ki je višji od osnovnega DIIP in sicer vsaj PIZ ali 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</si>
</sst>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mm\/yyyy"/>
    <numFmt numFmtId="166" formatCode="[mmm]"/>
    <numFmt numFmtId="167" formatCode="#,##0.00\ &quot;€&quot;"/>
    <numFmt numFmtId="168" formatCode="0.000"/>
    <numFmt numFmtId="169" formatCode="mm\/yyyy;;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u/>
      <sz val="10"/>
      <color theme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78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7" xfId="0" applyFont="1" applyBorder="1"/>
    <xf numFmtId="0" fontId="2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7" fontId="6" fillId="2" borderId="14" xfId="0" applyNumberFormat="1" applyFont="1" applyFill="1" applyBorder="1" applyAlignment="1">
      <alignment horizontal="center" vertical="center"/>
    </xf>
    <xf numFmtId="10" fontId="3" fillId="2" borderId="14" xfId="0" applyNumberFormat="1" applyFont="1" applyFill="1" applyBorder="1" applyAlignment="1">
      <alignment horizontal="center" vertical="center"/>
    </xf>
    <xf numFmtId="167" fontId="2" fillId="2" borderId="13" xfId="0" applyNumberFormat="1" applyFont="1" applyFill="1" applyBorder="1" applyAlignment="1">
      <alignment horizontal="center" vertical="center"/>
    </xf>
    <xf numFmtId="167" fontId="6" fillId="2" borderId="37" xfId="0" applyNumberFormat="1" applyFont="1" applyFill="1" applyBorder="1" applyAlignment="1">
      <alignment horizontal="center" vertical="center"/>
    </xf>
    <xf numFmtId="10" fontId="3" fillId="2" borderId="37" xfId="0" applyNumberFormat="1" applyFont="1" applyFill="1" applyBorder="1" applyAlignment="1">
      <alignment horizontal="center" vertical="center"/>
    </xf>
    <xf numFmtId="167" fontId="6" fillId="2" borderId="19" xfId="0" applyNumberFormat="1" applyFont="1" applyFill="1" applyBorder="1" applyAlignment="1">
      <alignment horizontal="center" vertical="center"/>
    </xf>
    <xf numFmtId="167" fontId="6" fillId="2" borderId="20" xfId="0" applyNumberFormat="1" applyFont="1" applyFill="1" applyBorder="1" applyAlignment="1">
      <alignment horizontal="center" vertical="center"/>
    </xf>
    <xf numFmtId="10" fontId="3" fillId="2" borderId="20" xfId="0" applyNumberFormat="1" applyFont="1" applyFill="1" applyBorder="1" applyAlignment="1">
      <alignment horizontal="center" vertical="center"/>
    </xf>
    <xf numFmtId="167" fontId="6" fillId="2" borderId="40" xfId="0" applyNumberFormat="1" applyFont="1" applyFill="1" applyBorder="1" applyAlignment="1">
      <alignment horizontal="center" vertical="center"/>
    </xf>
    <xf numFmtId="10" fontId="3" fillId="2" borderId="40" xfId="0" applyNumberFormat="1" applyFont="1" applyFill="1" applyBorder="1" applyAlignment="1">
      <alignment horizontal="center" vertical="center"/>
    </xf>
    <xf numFmtId="10" fontId="3" fillId="2" borderId="42" xfId="0" applyNumberFormat="1" applyFont="1" applyFill="1" applyBorder="1" applyAlignment="1">
      <alignment horizontal="center" vertical="center"/>
    </xf>
    <xf numFmtId="167" fontId="5" fillId="2" borderId="43" xfId="0" applyNumberFormat="1" applyFont="1" applyFill="1" applyBorder="1" applyAlignment="1">
      <alignment horizontal="center" vertical="center"/>
    </xf>
    <xf numFmtId="10" fontId="3" fillId="2" borderId="43" xfId="0" applyNumberFormat="1" applyFont="1" applyFill="1" applyBorder="1" applyAlignment="1">
      <alignment horizontal="center" vertical="center"/>
    </xf>
    <xf numFmtId="167" fontId="6" fillId="2" borderId="10" xfId="0" applyNumberFormat="1" applyFont="1" applyFill="1" applyBorder="1" applyAlignment="1">
      <alignment horizontal="center" vertical="center"/>
    </xf>
    <xf numFmtId="167" fontId="6" fillId="2" borderId="11" xfId="0" applyNumberFormat="1" applyFont="1" applyFill="1" applyBorder="1" applyAlignment="1">
      <alignment horizontal="center" vertical="center"/>
    </xf>
    <xf numFmtId="10" fontId="6" fillId="2" borderId="11" xfId="0" applyNumberFormat="1" applyFont="1" applyFill="1" applyBorder="1" applyAlignment="1">
      <alignment horizontal="center" vertical="center"/>
    </xf>
    <xf numFmtId="167" fontId="6" fillId="2" borderId="13" xfId="0" applyNumberFormat="1" applyFont="1" applyFill="1" applyBorder="1" applyAlignment="1">
      <alignment horizontal="center" vertical="center"/>
    </xf>
    <xf numFmtId="10" fontId="6" fillId="2" borderId="14" xfId="0" applyNumberFormat="1" applyFont="1" applyFill="1" applyBorder="1" applyAlignment="1">
      <alignment horizontal="center" vertical="center"/>
    </xf>
    <xf numFmtId="167" fontId="2" fillId="2" borderId="14" xfId="0" applyNumberFormat="1" applyFont="1" applyFill="1" applyBorder="1" applyAlignment="1">
      <alignment horizontal="center" vertical="center"/>
    </xf>
    <xf numFmtId="10" fontId="2" fillId="2" borderId="14" xfId="0" applyNumberFormat="1" applyFont="1" applyFill="1" applyBorder="1" applyAlignment="1">
      <alignment horizontal="center" vertical="center"/>
    </xf>
    <xf numFmtId="167" fontId="6" fillId="2" borderId="16" xfId="0" applyNumberFormat="1" applyFont="1" applyFill="1" applyBorder="1" applyAlignment="1">
      <alignment horizontal="center" vertical="center"/>
    </xf>
    <xf numFmtId="167" fontId="6" fillId="2" borderId="17" xfId="0" applyNumberFormat="1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10" fontId="6" fillId="2" borderId="5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167" fontId="2" fillId="0" borderId="0" xfId="0" applyNumberFormat="1" applyFont="1"/>
    <xf numFmtId="167" fontId="2" fillId="0" borderId="0" xfId="0" applyNumberFormat="1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50" xfId="0" applyFont="1" applyBorder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/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/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top"/>
    </xf>
    <xf numFmtId="1" fontId="2" fillId="0" borderId="0" xfId="0" applyNumberFormat="1" applyFont="1" applyAlignment="1">
      <alignment horizontal="center"/>
    </xf>
    <xf numFmtId="165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 wrapText="1"/>
    </xf>
    <xf numFmtId="167" fontId="2" fillId="4" borderId="13" xfId="0" applyNumberFormat="1" applyFont="1" applyFill="1" applyBorder="1" applyAlignment="1" applyProtection="1">
      <alignment horizontal="center" vertical="center"/>
      <protection locked="0"/>
    </xf>
    <xf numFmtId="167" fontId="2" fillId="4" borderId="36" xfId="0" applyNumberFormat="1" applyFont="1" applyFill="1" applyBorder="1" applyAlignment="1" applyProtection="1">
      <alignment horizontal="center" vertical="center"/>
      <protection locked="0"/>
    </xf>
    <xf numFmtId="167" fontId="2" fillId="4" borderId="3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3" borderId="3" xfId="1" applyNumberFormat="1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vertical="top"/>
    </xf>
    <xf numFmtId="0" fontId="6" fillId="3" borderId="10" xfId="0" applyFont="1" applyFill="1" applyBorder="1" applyAlignment="1">
      <alignment wrapText="1"/>
    </xf>
    <xf numFmtId="0" fontId="2" fillId="0" borderId="26" xfId="0" applyFont="1" applyBorder="1"/>
    <xf numFmtId="0" fontId="2" fillId="0" borderId="27" xfId="0" applyFont="1" applyBorder="1"/>
    <xf numFmtId="0" fontId="8" fillId="0" borderId="58" xfId="0" applyFont="1" applyBorder="1" applyAlignment="1">
      <alignment vertical="center" wrapText="1"/>
    </xf>
    <xf numFmtId="0" fontId="2" fillId="3" borderId="28" xfId="0" applyFont="1" applyFill="1" applyBorder="1"/>
    <xf numFmtId="0" fontId="8" fillId="0" borderId="44" xfId="0" applyFont="1" applyBorder="1" applyAlignment="1">
      <alignment vertical="center" wrapText="1"/>
    </xf>
    <xf numFmtId="0" fontId="2" fillId="4" borderId="28" xfId="0" applyFont="1" applyFill="1" applyBorder="1"/>
    <xf numFmtId="0" fontId="2" fillId="2" borderId="51" xfId="0" applyFont="1" applyFill="1" applyBorder="1"/>
    <xf numFmtId="0" fontId="8" fillId="0" borderId="57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49" fontId="9" fillId="3" borderId="60" xfId="0" applyNumberFormat="1" applyFont="1" applyFill="1" applyBorder="1" applyAlignment="1">
      <alignment horizontal="center" vertical="top"/>
    </xf>
    <xf numFmtId="49" fontId="9" fillId="3" borderId="61" xfId="0" applyNumberFormat="1" applyFont="1" applyFill="1" applyBorder="1" applyAlignment="1">
      <alignment horizontal="center" vertical="top"/>
    </xf>
    <xf numFmtId="167" fontId="6" fillId="2" borderId="53" xfId="0" applyNumberFormat="1" applyFont="1" applyFill="1" applyBorder="1" applyAlignment="1">
      <alignment horizontal="center" vertical="center"/>
    </xf>
    <xf numFmtId="0" fontId="6" fillId="3" borderId="9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167" fontId="6" fillId="3" borderId="56" xfId="0" applyNumberFormat="1" applyFont="1" applyFill="1" applyBorder="1" applyAlignment="1">
      <alignment vertical="center"/>
    </xf>
    <xf numFmtId="0" fontId="13" fillId="0" borderId="0" xfId="0" applyFont="1"/>
    <xf numFmtId="167" fontId="2" fillId="3" borderId="13" xfId="0" applyNumberFormat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6" fillId="3" borderId="13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21" xfId="0" applyFont="1" applyFill="1" applyBorder="1"/>
    <xf numFmtId="0" fontId="6" fillId="3" borderId="29" xfId="0" applyFont="1" applyFill="1" applyBorder="1"/>
    <xf numFmtId="0" fontId="6" fillId="3" borderId="52" xfId="0" applyFont="1" applyFill="1" applyBorder="1" applyAlignment="1">
      <alignment horizontal="center" wrapText="1"/>
    </xf>
    <xf numFmtId="0" fontId="6" fillId="3" borderId="50" xfId="0" applyFont="1" applyFill="1" applyBorder="1" applyAlignment="1">
      <alignment vertical="top" wrapText="1"/>
    </xf>
    <xf numFmtId="0" fontId="2" fillId="3" borderId="57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center" wrapText="1"/>
    </xf>
    <xf numFmtId="167" fontId="14" fillId="3" borderId="10" xfId="0" applyNumberFormat="1" applyFont="1" applyFill="1" applyBorder="1" applyAlignment="1">
      <alignment horizontal="center" wrapText="1"/>
    </xf>
    <xf numFmtId="167" fontId="14" fillId="3" borderId="16" xfId="0" applyNumberFormat="1" applyFont="1" applyFill="1" applyBorder="1" applyAlignment="1">
      <alignment horizontal="center" wrapText="1"/>
    </xf>
    <xf numFmtId="167" fontId="14" fillId="3" borderId="13" xfId="0" applyNumberFormat="1" applyFont="1" applyFill="1" applyBorder="1" applyAlignment="1">
      <alignment horizontal="center" wrapText="1"/>
    </xf>
    <xf numFmtId="167" fontId="14" fillId="3" borderId="13" xfId="0" applyNumberFormat="1" applyFont="1" applyFill="1" applyBorder="1" applyAlignment="1">
      <alignment horizontal="center" vertical="top" wrapText="1"/>
    </xf>
    <xf numFmtId="167" fontId="14" fillId="3" borderId="36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1" applyNumberFormat="1" applyFont="1" applyFill="1" applyBorder="1" applyAlignment="1" applyProtection="1">
      <alignment horizontal="left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left" vertical="top" wrapText="1"/>
    </xf>
    <xf numFmtId="49" fontId="2" fillId="3" borderId="7" xfId="0" applyNumberFormat="1" applyFont="1" applyFill="1" applyBorder="1"/>
    <xf numFmtId="49" fontId="9" fillId="3" borderId="18" xfId="0" applyNumberFormat="1" applyFont="1" applyFill="1" applyBorder="1" applyAlignment="1">
      <alignment horizontal="center" vertical="top"/>
    </xf>
    <xf numFmtId="0" fontId="14" fillId="3" borderId="19" xfId="0" applyFont="1" applyFill="1" applyBorder="1" applyAlignment="1">
      <alignment horizontal="left" vertical="top" wrapText="1"/>
    </xf>
    <xf numFmtId="167" fontId="14" fillId="3" borderId="19" xfId="0" applyNumberFormat="1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vertical="center" wrapText="1"/>
    </xf>
    <xf numFmtId="167" fontId="14" fillId="3" borderId="16" xfId="0" applyNumberFormat="1" applyFont="1" applyFill="1" applyBorder="1" applyAlignment="1">
      <alignment horizontal="center" vertical="center"/>
    </xf>
    <xf numFmtId="167" fontId="14" fillId="3" borderId="16" xfId="0" applyNumberFormat="1" applyFont="1" applyFill="1" applyBorder="1" applyAlignment="1">
      <alignment vertical="center" wrapText="1"/>
    </xf>
    <xf numFmtId="167" fontId="14" fillId="3" borderId="36" xfId="0" applyNumberFormat="1" applyFont="1" applyFill="1" applyBorder="1" applyAlignment="1">
      <alignment horizontal="center" wrapText="1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0" applyNumberFormat="1" applyFont="1" applyFill="1" applyBorder="1" applyAlignment="1">
      <alignment horizontal="center" vertical="top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5" xfId="0" applyNumberFormat="1" applyFont="1" applyFill="1" applyBorder="1" applyAlignment="1">
      <alignment vertical="top"/>
    </xf>
    <xf numFmtId="49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>
      <alignment horizontal="center" vertical="center" wrapText="1"/>
    </xf>
    <xf numFmtId="167" fontId="14" fillId="3" borderId="39" xfId="0" applyNumberFormat="1" applyFont="1" applyFill="1" applyBorder="1" applyAlignment="1">
      <alignment horizontal="center" wrapText="1"/>
    </xf>
    <xf numFmtId="49" fontId="2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6" fillId="4" borderId="16" xfId="1" applyNumberFormat="1" applyFont="1" applyFill="1" applyBorder="1" applyAlignment="1" applyProtection="1">
      <alignment vertical="center"/>
      <protection locked="0"/>
    </xf>
    <xf numFmtId="1" fontId="2" fillId="3" borderId="36" xfId="0" applyNumberFormat="1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vertical="center" wrapText="1"/>
    </xf>
    <xf numFmtId="168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>
      <alignment horizontal="center" vertical="center" wrapText="1"/>
    </xf>
    <xf numFmtId="49" fontId="2" fillId="4" borderId="45" xfId="0" applyNumberFormat="1" applyFont="1" applyFill="1" applyBorder="1" applyAlignment="1" applyProtection="1">
      <alignment horizontal="center" vertical="center" wrapText="1"/>
      <protection locked="0"/>
    </xf>
    <xf numFmtId="167" fontId="14" fillId="3" borderId="42" xfId="0" applyNumberFormat="1" applyFont="1" applyFill="1" applyBorder="1" applyAlignment="1">
      <alignment horizontal="center" wrapText="1"/>
    </xf>
    <xf numFmtId="0" fontId="14" fillId="3" borderId="19" xfId="0" applyFont="1" applyFill="1" applyBorder="1" applyAlignment="1">
      <alignment vertical="top" wrapText="1"/>
    </xf>
    <xf numFmtId="49" fontId="2" fillId="3" borderId="19" xfId="0" applyNumberFormat="1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top" wrapText="1"/>
    </xf>
    <xf numFmtId="169" fontId="2" fillId="2" borderId="19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vertical="top"/>
    </xf>
    <xf numFmtId="49" fontId="6" fillId="3" borderId="35" xfId="0" applyNumberFormat="1" applyFont="1" applyFill="1" applyBorder="1" applyAlignment="1">
      <alignment horizontal="center" vertical="top"/>
    </xf>
    <xf numFmtId="1" fontId="6" fillId="3" borderId="23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17" fillId="3" borderId="23" xfId="0" applyFont="1" applyFill="1" applyBorder="1" applyAlignment="1">
      <alignment vertical="center" wrapText="1"/>
    </xf>
    <xf numFmtId="1" fontId="17" fillId="4" borderId="36" xfId="0" applyNumberFormat="1" applyFont="1" applyFill="1" applyBorder="1" applyAlignment="1" applyProtection="1">
      <alignment horizontal="center" vertical="center" wrapText="1"/>
      <protection locked="0"/>
    </xf>
    <xf numFmtId="1" fontId="17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3" xfId="0" applyFont="1" applyFill="1" applyBorder="1" applyAlignment="1">
      <alignment vertical="center" wrapText="1"/>
    </xf>
    <xf numFmtId="0" fontId="17" fillId="3" borderId="30" xfId="0" applyFont="1" applyFill="1" applyBorder="1" applyAlignment="1">
      <alignment vertical="center" wrapText="1"/>
    </xf>
    <xf numFmtId="1" fontId="17" fillId="4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36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9" fontId="9" fillId="3" borderId="10" xfId="1" applyNumberFormat="1" applyFont="1" applyFill="1" applyBorder="1" applyAlignment="1" applyProtection="1">
      <alignment vertical="center" wrapText="1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23" xfId="0" applyNumberFormat="1" applyFont="1" applyFill="1" applyBorder="1" applyAlignment="1">
      <alignment vertical="center" wrapText="1"/>
    </xf>
    <xf numFmtId="0" fontId="6" fillId="3" borderId="35" xfId="0" applyFont="1" applyFill="1" applyBorder="1" applyAlignment="1">
      <alignment horizontal="left" vertical="center" wrapText="1"/>
    </xf>
    <xf numFmtId="167" fontId="6" fillId="2" borderId="36" xfId="0" applyNumberFormat="1" applyFont="1" applyFill="1" applyBorder="1" applyAlignment="1">
      <alignment horizontal="center" vertical="center"/>
    </xf>
    <xf numFmtId="10" fontId="3" fillId="3" borderId="7" xfId="0" applyNumberFormat="1" applyFont="1" applyFill="1" applyBorder="1" applyAlignment="1">
      <alignment horizontal="center" vertical="center"/>
    </xf>
    <xf numFmtId="167" fontId="6" fillId="4" borderId="53" xfId="0" applyNumberFormat="1" applyFont="1" applyFill="1" applyBorder="1" applyAlignment="1" applyProtection="1">
      <alignment horizontal="center" vertical="center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/>
    <xf numFmtId="0" fontId="18" fillId="3" borderId="7" xfId="2" applyFont="1" applyFill="1" applyBorder="1" applyAlignment="1" applyProtection="1">
      <alignment horizontal="center" vertical="top" wrapText="1"/>
      <protection locked="0"/>
    </xf>
    <xf numFmtId="0" fontId="6" fillId="3" borderId="67" xfId="0" applyFont="1" applyFill="1" applyBorder="1" applyAlignment="1">
      <alignment horizontal="center" vertical="top"/>
    </xf>
    <xf numFmtId="167" fontId="2" fillId="0" borderId="0" xfId="0" applyNumberFormat="1" applyFont="1" applyBorder="1"/>
    <xf numFmtId="0" fontId="6" fillId="4" borderId="16" xfId="1" applyNumberFormat="1" applyFont="1" applyFill="1" applyBorder="1" applyAlignment="1" applyProtection="1">
      <alignment horizontal="center" vertical="center"/>
      <protection locked="0"/>
    </xf>
    <xf numFmtId="0" fontId="6" fillId="4" borderId="17" xfId="1" applyNumberFormat="1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4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4" xfId="0" applyNumberFormat="1" applyFont="1" applyFill="1" applyBorder="1" applyAlignment="1" applyProtection="1">
      <alignment horizontal="left" vertical="center" wrapText="1"/>
      <protection locked="0"/>
    </xf>
    <xf numFmtId="167" fontId="14" fillId="3" borderId="30" xfId="0" applyNumberFormat="1" applyFont="1" applyFill="1" applyBorder="1" applyAlignment="1">
      <alignment horizontal="center" vertical="center" wrapText="1"/>
    </xf>
    <xf numFmtId="167" fontId="14" fillId="3" borderId="32" xfId="0" applyNumberFormat="1" applyFont="1" applyFill="1" applyBorder="1" applyAlignment="1">
      <alignment horizontal="center" vertical="center" wrapText="1"/>
    </xf>
    <xf numFmtId="167" fontId="14" fillId="3" borderId="33" xfId="0" applyNumberFormat="1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2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167" fontId="2" fillId="3" borderId="23" xfId="0" applyNumberFormat="1" applyFont="1" applyFill="1" applyBorder="1" applyAlignment="1">
      <alignment horizontal="center" vertical="center"/>
    </xf>
    <xf numFmtId="167" fontId="2" fillId="3" borderId="24" xfId="0" applyNumberFormat="1" applyFont="1" applyFill="1" applyBorder="1" applyAlignment="1">
      <alignment horizontal="center" vertical="center"/>
    </xf>
    <xf numFmtId="167" fontId="2" fillId="3" borderId="25" xfId="0" applyNumberFormat="1" applyFont="1" applyFill="1" applyBorder="1" applyAlignment="1">
      <alignment horizontal="center" vertical="center"/>
    </xf>
    <xf numFmtId="49" fontId="2" fillId="4" borderId="49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left" vertical="top" wrapText="1"/>
    </xf>
    <xf numFmtId="0" fontId="6" fillId="3" borderId="65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 vertical="top" wrapText="1"/>
    </xf>
    <xf numFmtId="0" fontId="14" fillId="3" borderId="13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left" vertical="top" wrapText="1"/>
    </xf>
    <xf numFmtId="49" fontId="2" fillId="4" borderId="3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7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>
      <alignment horizontal="right"/>
    </xf>
    <xf numFmtId="0" fontId="2" fillId="3" borderId="22" xfId="0" applyFont="1" applyFill="1" applyBorder="1" applyAlignment="1">
      <alignment horizontal="right"/>
    </xf>
    <xf numFmtId="0" fontId="2" fillId="3" borderId="29" xfId="0" applyFont="1" applyFill="1" applyBorder="1" applyAlignment="1">
      <alignment horizontal="right"/>
    </xf>
    <xf numFmtId="0" fontId="14" fillId="3" borderId="34" xfId="0" applyFont="1" applyFill="1" applyBorder="1" applyAlignment="1">
      <alignment horizontal="left" vertical="top" wrapText="1"/>
    </xf>
    <xf numFmtId="0" fontId="14" fillId="3" borderId="45" xfId="0" applyFont="1" applyFill="1" applyBorder="1" applyAlignment="1">
      <alignment horizontal="left" vertical="top" wrapText="1"/>
    </xf>
    <xf numFmtId="0" fontId="14" fillId="3" borderId="42" xfId="0" applyFont="1" applyFill="1" applyBorder="1" applyAlignment="1">
      <alignment horizontal="left" vertical="top" wrapText="1"/>
    </xf>
    <xf numFmtId="0" fontId="6" fillId="3" borderId="48" xfId="0" applyFont="1" applyFill="1" applyBorder="1" applyAlignment="1">
      <alignment horizontal="center" vertical="top"/>
    </xf>
    <xf numFmtId="0" fontId="6" fillId="3" borderId="3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165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left" wrapText="1"/>
      <protection locked="0"/>
    </xf>
    <xf numFmtId="49" fontId="2" fillId="4" borderId="17" xfId="0" applyNumberFormat="1" applyFont="1" applyFill="1" applyBorder="1" applyAlignment="1" applyProtection="1">
      <alignment horizontal="left" wrapText="1"/>
      <protection locked="0"/>
    </xf>
    <xf numFmtId="165" fontId="2" fillId="4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3" xfId="0" applyNumberFormat="1" applyFont="1" applyFill="1" applyBorder="1" applyAlignment="1" applyProtection="1">
      <alignment horizontal="left" wrapText="1"/>
      <protection locked="0"/>
    </xf>
    <xf numFmtId="49" fontId="2" fillId="4" borderId="24" xfId="0" applyNumberFormat="1" applyFont="1" applyFill="1" applyBorder="1" applyAlignment="1" applyProtection="1">
      <alignment horizontal="left" wrapText="1"/>
      <protection locked="0"/>
    </xf>
    <xf numFmtId="49" fontId="2" fillId="4" borderId="25" xfId="0" applyNumberFormat="1" applyFont="1" applyFill="1" applyBorder="1" applyAlignment="1" applyProtection="1">
      <alignment horizontal="left" wrapText="1"/>
      <protection locked="0"/>
    </xf>
    <xf numFmtId="165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0" applyNumberFormat="1" applyFont="1" applyFill="1" applyBorder="1" applyAlignment="1" applyProtection="1">
      <alignment horizontal="left" wrapText="1"/>
      <protection locked="0"/>
    </xf>
    <xf numFmtId="49" fontId="2" fillId="4" borderId="14" xfId="0" applyNumberFormat="1" applyFont="1" applyFill="1" applyBorder="1" applyAlignment="1" applyProtection="1">
      <alignment horizontal="left" wrapText="1"/>
      <protection locked="0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top"/>
    </xf>
    <xf numFmtId="49" fontId="9" fillId="3" borderId="12" xfId="0" applyNumberFormat="1" applyFont="1" applyFill="1" applyBorder="1" applyAlignment="1">
      <alignment horizontal="center" vertical="top"/>
    </xf>
    <xf numFmtId="49" fontId="9" fillId="3" borderId="15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6" fillId="3" borderId="47" xfId="0" applyFont="1" applyFill="1" applyBorder="1" applyAlignment="1">
      <alignment horizontal="center" vertical="top"/>
    </xf>
    <xf numFmtId="0" fontId="6" fillId="3" borderId="41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left" vertical="center"/>
    </xf>
    <xf numFmtId="49" fontId="2" fillId="4" borderId="13" xfId="0" applyNumberFormat="1" applyFont="1" applyFill="1" applyBorder="1" applyAlignment="1" applyProtection="1">
      <alignment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0" fontId="2" fillId="3" borderId="13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/>
    </xf>
    <xf numFmtId="49" fontId="2" fillId="4" borderId="42" xfId="0" applyNumberFormat="1" applyFont="1" applyFill="1" applyBorder="1" applyAlignment="1" applyProtection="1">
      <alignment vertical="center"/>
      <protection locked="0"/>
    </xf>
    <xf numFmtId="49" fontId="2" fillId="4" borderId="43" xfId="0" applyNumberFormat="1" applyFont="1" applyFill="1" applyBorder="1" applyAlignment="1" applyProtection="1">
      <alignment vertic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165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165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167" fontId="2" fillId="3" borderId="13" xfId="0" applyNumberFormat="1" applyFont="1" applyFill="1" applyBorder="1" applyAlignment="1">
      <alignment horizontal="left" vertical="center"/>
    </xf>
    <xf numFmtId="167" fontId="2" fillId="3" borderId="14" xfId="0" applyNumberFormat="1" applyFont="1" applyFill="1" applyBorder="1" applyAlignment="1">
      <alignment horizontal="left" vertical="center"/>
    </xf>
    <xf numFmtId="49" fontId="9" fillId="3" borderId="48" xfId="0" applyNumberFormat="1" applyFont="1" applyFill="1" applyBorder="1" applyAlignment="1">
      <alignment horizontal="center" vertical="top"/>
    </xf>
    <xf numFmtId="49" fontId="9" fillId="3" borderId="47" xfId="0" applyNumberFormat="1" applyFont="1" applyFill="1" applyBorder="1" applyAlignment="1">
      <alignment horizontal="center" vertical="top"/>
    </xf>
    <xf numFmtId="49" fontId="9" fillId="3" borderId="41" xfId="0" applyNumberFormat="1" applyFont="1" applyFill="1" applyBorder="1" applyAlignment="1">
      <alignment horizontal="center" vertical="top"/>
    </xf>
    <xf numFmtId="0" fontId="2" fillId="4" borderId="19" xfId="0" applyFont="1" applyFill="1" applyBorder="1" applyAlignment="1" applyProtection="1">
      <alignment horizontal="left" vertical="center" wrapText="1"/>
      <protection locked="0"/>
    </xf>
    <xf numFmtId="0" fontId="2" fillId="4" borderId="20" xfId="0" applyFont="1" applyFill="1" applyBorder="1" applyAlignment="1" applyProtection="1">
      <alignment horizontal="left" vertical="center" wrapText="1"/>
      <protection locked="0"/>
    </xf>
    <xf numFmtId="49" fontId="2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vertical="center"/>
    </xf>
    <xf numFmtId="49" fontId="15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6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left" wrapText="1"/>
    </xf>
    <xf numFmtId="0" fontId="6" fillId="3" borderId="63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2" fillId="3" borderId="44" xfId="0" applyFont="1" applyFill="1" applyBorder="1" applyAlignment="1">
      <alignment horizontal="left" vertical="top" wrapText="1"/>
    </xf>
    <xf numFmtId="0" fontId="2" fillId="3" borderId="62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2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center"/>
    </xf>
    <xf numFmtId="49" fontId="11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11" fillId="4" borderId="17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49" fontId="9" fillId="3" borderId="10" xfId="1" applyNumberFormat="1" applyFont="1" applyFill="1" applyBorder="1" applyAlignment="1" applyProtection="1">
      <alignment horizontal="center" vertical="center" wrapText="1"/>
    </xf>
    <xf numFmtId="49" fontId="9" fillId="3" borderId="11" xfId="1" applyNumberFormat="1" applyFont="1" applyFill="1" applyBorder="1" applyAlignment="1" applyProtection="1">
      <alignment horizontal="center" vertical="center" wrapText="1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6" fillId="4" borderId="52" xfId="0" applyNumberFormat="1" applyFont="1" applyFill="1" applyBorder="1" applyAlignment="1" applyProtection="1">
      <alignment horizontal="center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7" fontId="6" fillId="3" borderId="65" xfId="0" applyNumberFormat="1" applyFont="1" applyFill="1" applyBorder="1" applyAlignment="1">
      <alignment horizontal="right" vertical="center"/>
    </xf>
    <xf numFmtId="167" fontId="6" fillId="3" borderId="55" xfId="0" applyNumberFormat="1" applyFont="1" applyFill="1" applyBorder="1" applyAlignment="1">
      <alignment horizontal="right" vertical="center"/>
    </xf>
    <xf numFmtId="167" fontId="6" fillId="3" borderId="56" xfId="0" applyNumberFormat="1" applyFont="1" applyFill="1" applyBorder="1" applyAlignment="1">
      <alignment horizontal="right" vertical="center"/>
    </xf>
    <xf numFmtId="167" fontId="14" fillId="3" borderId="65" xfId="0" applyNumberFormat="1" applyFont="1" applyFill="1" applyBorder="1" applyAlignment="1">
      <alignment horizontal="center" vertical="center" wrapText="1"/>
    </xf>
    <xf numFmtId="167" fontId="14" fillId="3" borderId="55" xfId="0" applyNumberFormat="1" applyFont="1" applyFill="1" applyBorder="1" applyAlignment="1">
      <alignment horizontal="center" vertical="center" wrapText="1"/>
    </xf>
    <xf numFmtId="167" fontId="14" fillId="3" borderId="56" xfId="0" applyNumberFormat="1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top" wrapText="1"/>
    </xf>
    <xf numFmtId="0" fontId="14" fillId="3" borderId="45" xfId="0" applyFont="1" applyFill="1" applyBorder="1" applyAlignment="1">
      <alignment horizontal="center" vertical="top" wrapText="1"/>
    </xf>
    <xf numFmtId="0" fontId="6" fillId="3" borderId="34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left" vertical="center"/>
    </xf>
    <xf numFmtId="49" fontId="6" fillId="3" borderId="31" xfId="0" applyNumberFormat="1" applyFont="1" applyFill="1" applyBorder="1" applyAlignment="1">
      <alignment horizontal="right" wrapText="1"/>
    </xf>
    <xf numFmtId="49" fontId="6" fillId="3" borderId="16" xfId="0" applyNumberFormat="1" applyFont="1" applyFill="1" applyBorder="1" applyAlignment="1">
      <alignment horizontal="right" wrapText="1"/>
    </xf>
    <xf numFmtId="0" fontId="3" fillId="3" borderId="30" xfId="0" applyFont="1" applyFill="1" applyBorder="1" applyAlignment="1">
      <alignment horizontal="right" vertical="center" wrapText="1"/>
    </xf>
    <xf numFmtId="0" fontId="3" fillId="3" borderId="32" xfId="0" applyFont="1" applyFill="1" applyBorder="1" applyAlignment="1">
      <alignment horizontal="right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left" vertical="top" wrapText="1"/>
    </xf>
    <xf numFmtId="0" fontId="2" fillId="3" borderId="58" xfId="0" applyFont="1" applyFill="1" applyBorder="1" applyAlignment="1">
      <alignment horizontal="left" vertical="top" wrapText="1"/>
    </xf>
    <xf numFmtId="0" fontId="2" fillId="3" borderId="28" xfId="0" applyFont="1" applyFill="1" applyBorder="1" applyAlignment="1">
      <alignment horizontal="left" vertical="top" wrapText="1"/>
    </xf>
    <xf numFmtId="0" fontId="2" fillId="3" borderId="64" xfId="0" applyFont="1" applyFill="1" applyBorder="1" applyAlignment="1">
      <alignment horizontal="left" vertical="top" wrapText="1"/>
    </xf>
    <xf numFmtId="49" fontId="6" fillId="3" borderId="35" xfId="0" applyNumberFormat="1" applyFont="1" applyFill="1" applyBorder="1" applyAlignment="1">
      <alignment horizontal="center" vertical="top"/>
    </xf>
    <xf numFmtId="49" fontId="6" fillId="3" borderId="47" xfId="0" applyNumberFormat="1" applyFont="1" applyFill="1" applyBorder="1" applyAlignment="1">
      <alignment horizontal="center" vertical="top"/>
    </xf>
    <xf numFmtId="49" fontId="6" fillId="3" borderId="41" xfId="0" applyNumberFormat="1" applyFont="1" applyFill="1" applyBorder="1" applyAlignment="1">
      <alignment horizontal="center" vertical="top"/>
    </xf>
    <xf numFmtId="0" fontId="2" fillId="3" borderId="23" xfId="0" applyFont="1" applyFill="1" applyBorder="1" applyAlignment="1">
      <alignment vertical="center" wrapText="1"/>
    </xf>
    <xf numFmtId="0" fontId="2" fillId="3" borderId="49" xfId="0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3" borderId="66" xfId="0" applyFont="1" applyFill="1" applyBorder="1" applyAlignment="1">
      <alignment horizontal="center" vertical="top"/>
    </xf>
    <xf numFmtId="0" fontId="6" fillId="3" borderId="59" xfId="0" applyFont="1" applyFill="1" applyBorder="1" applyAlignment="1">
      <alignment horizontal="center" vertical="top"/>
    </xf>
    <xf numFmtId="0" fontId="6" fillId="3" borderId="44" xfId="0" applyFont="1" applyFill="1" applyBorder="1" applyAlignment="1">
      <alignment horizontal="left" wrapText="1"/>
    </xf>
    <xf numFmtId="0" fontId="6" fillId="3" borderId="45" xfId="0" applyFont="1" applyFill="1" applyBorder="1" applyAlignment="1">
      <alignment horizontal="left" wrapText="1"/>
    </xf>
    <xf numFmtId="0" fontId="6" fillId="3" borderId="46" xfId="0" applyFont="1" applyFill="1" applyBorder="1" applyAlignment="1">
      <alignment horizontal="left" wrapText="1"/>
    </xf>
    <xf numFmtId="49" fontId="9" fillId="3" borderId="35" xfId="0" applyNumberFormat="1" applyFont="1" applyFill="1" applyBorder="1" applyAlignment="1">
      <alignment horizontal="center" vertical="top"/>
    </xf>
    <xf numFmtId="0" fontId="14" fillId="3" borderId="36" xfId="0" applyFont="1" applyFill="1" applyBorder="1" applyAlignment="1">
      <alignment horizontal="left" vertical="top" wrapText="1"/>
    </xf>
    <xf numFmtId="49" fontId="9" fillId="3" borderId="38" xfId="0" applyNumberFormat="1" applyFont="1" applyFill="1" applyBorder="1" applyAlignment="1">
      <alignment horizontal="center" vertical="top"/>
    </xf>
    <xf numFmtId="0" fontId="14" fillId="3" borderId="39" xfId="0" applyFont="1" applyFill="1" applyBorder="1" applyAlignment="1">
      <alignment horizontal="left" vertical="top" wrapText="1"/>
    </xf>
    <xf numFmtId="0" fontId="6" fillId="3" borderId="52" xfId="0" applyFont="1" applyFill="1" applyBorder="1" applyAlignment="1">
      <alignment horizontal="left"/>
    </xf>
    <xf numFmtId="0" fontId="6" fillId="3" borderId="23" xfId="0" applyFont="1" applyFill="1" applyBorder="1" applyAlignment="1">
      <alignment horizontal="left" wrapText="1"/>
    </xf>
    <xf numFmtId="0" fontId="6" fillId="3" borderId="49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center" vertical="top" wrapText="1"/>
    </xf>
    <xf numFmtId="0" fontId="2" fillId="3" borderId="58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3" borderId="44" xfId="0" applyFont="1" applyFill="1" applyBorder="1" applyAlignment="1">
      <alignment horizontal="center" vertical="top" wrapText="1"/>
    </xf>
    <xf numFmtId="0" fontId="2" fillId="3" borderId="64" xfId="0" applyFont="1" applyFill="1" applyBorder="1" applyAlignment="1">
      <alignment horizontal="center" vertical="top" wrapText="1"/>
    </xf>
    <xf numFmtId="0" fontId="2" fillId="3" borderId="62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F00FF"/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132644</xdr:colOff>
      <xdr:row>0</xdr:row>
      <xdr:rowOff>106538</xdr:rowOff>
    </xdr:from>
    <xdr:to>
      <xdr:col>7</xdr:col>
      <xdr:colOff>43163</xdr:colOff>
      <xdr:row>1</xdr:row>
      <xdr:rowOff>530667</xdr:rowOff>
    </xdr:to>
    <xdr:pic>
      <xdr:nvPicPr>
        <xdr:cNvPr id="7" name="Slika 10" descr="Y:\SL Sofinancira Evropska unija_PO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6088" y="106538"/>
          <a:ext cx="3000853" cy="6216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446051</xdr:colOff>
      <xdr:row>0</xdr:row>
      <xdr:rowOff>88546</xdr:rowOff>
    </xdr:from>
    <xdr:to>
      <xdr:col>5</xdr:col>
      <xdr:colOff>62089</xdr:colOff>
      <xdr:row>1</xdr:row>
      <xdr:rowOff>498121</xdr:rowOff>
    </xdr:to>
    <xdr:pic>
      <xdr:nvPicPr>
        <xdr:cNvPr id="8" name="Slika 11" descr="G:\SVRK\SKMZ\KOMUNICIRANJE\Logotipi\i-feel-slovenia-logo-vector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3718" y="88546"/>
          <a:ext cx="1111815" cy="6071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1</xdr:row>
      <xdr:rowOff>38100</xdr:rowOff>
    </xdr:from>
    <xdr:to>
      <xdr:col>2</xdr:col>
      <xdr:colOff>0</xdr:colOff>
      <xdr:row>2</xdr:row>
      <xdr:rowOff>134059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34950"/>
          <a:ext cx="1924050" cy="851609"/>
        </a:xfrm>
        <a:prstGeom prst="rect">
          <a:avLst/>
        </a:prstGeom>
      </xdr:spPr>
    </xdr:pic>
    <xdr:clientData/>
  </xdr:twoCellAnchor>
  <xdr:twoCellAnchor editAs="oneCell">
    <xdr:from>
      <xdr:col>4</xdr:col>
      <xdr:colOff>1476420</xdr:colOff>
      <xdr:row>162</xdr:row>
      <xdr:rowOff>37211</xdr:rowOff>
    </xdr:from>
    <xdr:to>
      <xdr:col>6</xdr:col>
      <xdr:colOff>1274051</xdr:colOff>
      <xdr:row>165</xdr:row>
      <xdr:rowOff>124789</xdr:rowOff>
    </xdr:to>
    <xdr:pic>
      <xdr:nvPicPr>
        <xdr:cNvPr id="12" name="Slika 10" descr="Y:\SL Sofinancira Evropska unija_POS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4087" y="50985378"/>
          <a:ext cx="3000853" cy="6167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223495</xdr:colOff>
      <xdr:row>162</xdr:row>
      <xdr:rowOff>61552</xdr:rowOff>
    </xdr:from>
    <xdr:to>
      <xdr:col>4</xdr:col>
      <xdr:colOff>1381692</xdr:colOff>
      <xdr:row>165</xdr:row>
      <xdr:rowOff>134576</xdr:rowOff>
    </xdr:to>
    <xdr:pic>
      <xdr:nvPicPr>
        <xdr:cNvPr id="13" name="Slika 11" descr="G:\SVRK\SKMZ\KOMUNICIRANJE\Logotipi\i-feel-slovenia-logo-vector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1162" y="51009719"/>
          <a:ext cx="1158197" cy="602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srs.si/Pis.web/pregledPredpisa?id=PRAV14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1"/>
  <sheetViews>
    <sheetView showGridLines="0" tabSelected="1" view="pageBreakPreview" zoomScale="90" zoomScaleNormal="100" zoomScaleSheetLayoutView="90" workbookViewId="0">
      <selection activeCell="M77" sqref="M77"/>
    </sheetView>
  </sheetViews>
  <sheetFormatPr defaultColWidth="9.1796875" defaultRowHeight="14" x14ac:dyDescent="0.3"/>
  <cols>
    <col min="1" max="1" width="5.1796875" style="51" customWidth="1"/>
    <col min="2" max="2" width="23.7265625" style="2" customWidth="1"/>
    <col min="3" max="3" width="20.81640625" style="2" customWidth="1"/>
    <col min="4" max="4" width="22.453125" style="2" customWidth="1"/>
    <col min="5" max="5" width="21.453125" style="2" customWidth="1"/>
    <col min="6" max="6" width="24.453125" style="2" customWidth="1"/>
    <col min="7" max="7" width="19.81640625" style="2" customWidth="1"/>
    <col min="8" max="8" width="22.81640625" style="2" customWidth="1"/>
    <col min="9" max="9" width="17.54296875" style="2" customWidth="1"/>
    <col min="10" max="10" width="14.1796875" style="2" customWidth="1"/>
    <col min="11" max="16384" width="9.1796875" style="2"/>
  </cols>
  <sheetData>
    <row r="1" spans="1:16" ht="15.65" customHeight="1" x14ac:dyDescent="0.3">
      <c r="A1" s="39" t="s">
        <v>237</v>
      </c>
      <c r="B1" s="1"/>
      <c r="C1" s="1"/>
      <c r="D1" s="1"/>
      <c r="E1" s="40"/>
      <c r="F1" s="40"/>
      <c r="G1" s="40"/>
      <c r="H1" s="40"/>
      <c r="I1" s="40"/>
      <c r="J1" s="41"/>
    </row>
    <row r="2" spans="1:16" ht="59.25" customHeight="1" x14ac:dyDescent="0.3">
      <c r="A2" s="42"/>
      <c r="E2" s="43"/>
      <c r="F2" s="43"/>
      <c r="G2" s="43"/>
      <c r="H2" s="43"/>
      <c r="I2" s="43"/>
      <c r="J2" s="44"/>
    </row>
    <row r="3" spans="1:16" ht="66.5" customHeight="1" x14ac:dyDescent="0.3">
      <c r="A3" s="284" t="s">
        <v>239</v>
      </c>
      <c r="B3" s="285"/>
      <c r="C3" s="285"/>
      <c r="D3" s="285"/>
      <c r="E3" s="285"/>
      <c r="F3" s="285"/>
      <c r="G3" s="285"/>
      <c r="H3" s="285"/>
      <c r="I3" s="285"/>
      <c r="J3" s="286"/>
    </row>
    <row r="4" spans="1:16" ht="12" customHeight="1" x14ac:dyDescent="0.3">
      <c r="A4" s="45"/>
      <c r="B4" s="46"/>
      <c r="C4" s="46"/>
      <c r="D4" s="46"/>
      <c r="E4" s="46"/>
      <c r="F4" s="46"/>
      <c r="G4" s="46"/>
      <c r="H4" s="46"/>
      <c r="I4" s="46"/>
      <c r="J4" s="47"/>
    </row>
    <row r="5" spans="1:16" ht="25.5" customHeight="1" x14ac:dyDescent="0.5">
      <c r="A5" s="287" t="s">
        <v>0</v>
      </c>
      <c r="B5" s="288"/>
      <c r="C5" s="288"/>
      <c r="D5" s="288"/>
      <c r="E5" s="288"/>
      <c r="F5" s="288"/>
      <c r="G5" s="288"/>
      <c r="H5" s="288"/>
      <c r="I5" s="288"/>
      <c r="J5" s="289"/>
    </row>
    <row r="6" spans="1:16" ht="4" customHeight="1" thickBot="1" x14ac:dyDescent="0.35">
      <c r="A6" s="48"/>
      <c r="B6" s="3"/>
      <c r="C6" s="3"/>
      <c r="D6" s="3"/>
      <c r="E6" s="49"/>
      <c r="F6" s="49"/>
      <c r="G6" s="49"/>
      <c r="H6" s="49"/>
      <c r="I6" s="49"/>
      <c r="J6" s="50"/>
      <c r="P6" s="180"/>
    </row>
    <row r="7" spans="1:16" ht="21.75" customHeight="1" x14ac:dyDescent="0.3">
      <c r="A7" s="2"/>
      <c r="E7" s="43"/>
      <c r="F7" s="43"/>
      <c r="G7" s="43"/>
      <c r="H7" s="43"/>
      <c r="I7" s="43"/>
      <c r="J7" s="43"/>
    </row>
    <row r="8" spans="1:16" ht="21.75" customHeight="1" x14ac:dyDescent="0.3">
      <c r="A8" s="2"/>
      <c r="B8" s="76" t="s">
        <v>1</v>
      </c>
      <c r="C8" s="68" t="s">
        <v>2</v>
      </c>
      <c r="D8" s="69" t="s">
        <v>3</v>
      </c>
      <c r="E8" s="70"/>
      <c r="F8" s="43"/>
      <c r="G8" s="324" t="s">
        <v>4</v>
      </c>
      <c r="H8" s="324"/>
      <c r="I8" s="324"/>
      <c r="J8" s="324"/>
    </row>
    <row r="9" spans="1:16" ht="21.75" customHeight="1" x14ac:dyDescent="0.3">
      <c r="A9" s="2"/>
      <c r="C9" s="71"/>
      <c r="D9" s="2" t="s">
        <v>5</v>
      </c>
      <c r="E9" s="72"/>
      <c r="F9" s="43"/>
      <c r="G9" s="324"/>
      <c r="H9" s="324"/>
      <c r="I9" s="324"/>
      <c r="J9" s="324"/>
    </row>
    <row r="10" spans="1:16" ht="21.75" customHeight="1" x14ac:dyDescent="0.3">
      <c r="A10" s="2"/>
      <c r="C10" s="73"/>
      <c r="D10" s="2" t="s">
        <v>6</v>
      </c>
      <c r="E10" s="72"/>
      <c r="F10" s="43"/>
      <c r="G10" s="324"/>
      <c r="H10" s="324"/>
      <c r="I10" s="324"/>
      <c r="J10" s="324"/>
    </row>
    <row r="11" spans="1:16" ht="21.75" customHeight="1" x14ac:dyDescent="0.3">
      <c r="A11" s="2"/>
      <c r="C11" s="74"/>
      <c r="D11" s="38" t="s">
        <v>7</v>
      </c>
      <c r="E11" s="75"/>
      <c r="F11" s="43"/>
      <c r="G11" s="324"/>
      <c r="H11" s="324"/>
      <c r="I11" s="324"/>
      <c r="J11" s="324"/>
    </row>
    <row r="12" spans="1:16" ht="14.5" thickBot="1" x14ac:dyDescent="0.35"/>
    <row r="13" spans="1:16" ht="30" customHeight="1" x14ac:dyDescent="0.3">
      <c r="A13" s="315">
        <v>1</v>
      </c>
      <c r="B13" s="294" t="s">
        <v>8</v>
      </c>
      <c r="C13" s="294"/>
      <c r="D13" s="318"/>
      <c r="E13" s="318"/>
      <c r="F13" s="318"/>
      <c r="G13" s="318"/>
      <c r="H13" s="318"/>
      <c r="I13" s="318"/>
      <c r="J13" s="319"/>
    </row>
    <row r="14" spans="1:16" ht="30" customHeight="1" thickBot="1" x14ac:dyDescent="0.35">
      <c r="A14" s="316"/>
      <c r="B14" s="317"/>
      <c r="C14" s="317"/>
      <c r="D14" s="320"/>
      <c r="E14" s="320"/>
      <c r="F14" s="320"/>
      <c r="G14" s="320"/>
      <c r="H14" s="320"/>
      <c r="I14" s="320"/>
      <c r="J14" s="321"/>
    </row>
    <row r="15" spans="1:16" ht="14.5" thickBot="1" x14ac:dyDescent="0.35">
      <c r="A15" s="60"/>
      <c r="B15" s="61"/>
      <c r="C15" s="61"/>
      <c r="D15" s="62"/>
      <c r="E15" s="62"/>
      <c r="F15" s="62"/>
      <c r="G15" s="62"/>
      <c r="H15" s="62"/>
      <c r="I15" s="62"/>
      <c r="J15" s="62"/>
    </row>
    <row r="16" spans="1:16" ht="44.15" customHeight="1" x14ac:dyDescent="0.3">
      <c r="A16" s="140">
        <v>2</v>
      </c>
      <c r="B16" s="294" t="s">
        <v>9</v>
      </c>
      <c r="C16" s="294"/>
      <c r="D16" s="171" t="s">
        <v>10</v>
      </c>
      <c r="E16" s="171" t="s">
        <v>11</v>
      </c>
      <c r="F16" s="171" t="s">
        <v>12</v>
      </c>
      <c r="G16" s="171" t="s">
        <v>13</v>
      </c>
      <c r="H16" s="171" t="s">
        <v>14</v>
      </c>
      <c r="I16" s="325" t="s">
        <v>15</v>
      </c>
      <c r="J16" s="326"/>
      <c r="L16" s="91"/>
    </row>
    <row r="17" spans="1:12" ht="30" customHeight="1" thickBot="1" x14ac:dyDescent="0.35">
      <c r="A17" s="141"/>
      <c r="B17" s="295" t="s">
        <v>16</v>
      </c>
      <c r="C17" s="295"/>
      <c r="D17" s="143"/>
      <c r="E17" s="143"/>
      <c r="F17" s="143"/>
      <c r="G17" s="143"/>
      <c r="H17" s="143"/>
      <c r="I17" s="184"/>
      <c r="J17" s="185"/>
    </row>
    <row r="18" spans="1:12" ht="14.5" thickBot="1" x14ac:dyDescent="0.35">
      <c r="A18" s="60"/>
      <c r="B18" s="111"/>
      <c r="C18" s="111"/>
      <c r="D18" s="112"/>
      <c r="E18" s="112"/>
      <c r="F18" s="112"/>
      <c r="G18" s="112"/>
      <c r="H18" s="112"/>
      <c r="I18" s="112"/>
      <c r="J18" s="62"/>
    </row>
    <row r="19" spans="1:12" ht="30" customHeight="1" x14ac:dyDescent="0.3">
      <c r="A19" s="113">
        <v>3</v>
      </c>
      <c r="B19" s="114" t="s">
        <v>17</v>
      </c>
      <c r="C19" s="115"/>
      <c r="D19" s="116" t="s">
        <v>18</v>
      </c>
      <c r="E19" s="117"/>
      <c r="F19" s="117"/>
      <c r="G19" s="117"/>
      <c r="H19" s="117"/>
      <c r="I19" s="117"/>
      <c r="J19" s="63"/>
    </row>
    <row r="20" spans="1:12" ht="30" customHeight="1" x14ac:dyDescent="0.3">
      <c r="A20" s="95"/>
      <c r="B20" s="296"/>
      <c r="C20" s="297"/>
      <c r="D20" s="297"/>
      <c r="E20" s="297"/>
      <c r="F20" s="297"/>
      <c r="G20" s="297"/>
      <c r="H20" s="297"/>
      <c r="I20" s="297"/>
      <c r="J20" s="298"/>
      <c r="L20" s="91"/>
    </row>
    <row r="21" spans="1:12" ht="30" customHeight="1" x14ac:dyDescent="0.3">
      <c r="A21" s="95"/>
      <c r="B21" s="296"/>
      <c r="C21" s="297"/>
      <c r="D21" s="297"/>
      <c r="E21" s="297"/>
      <c r="F21" s="297"/>
      <c r="G21" s="297"/>
      <c r="H21" s="297"/>
      <c r="I21" s="297"/>
      <c r="J21" s="298"/>
    </row>
    <row r="22" spans="1:12" ht="30" customHeight="1" x14ac:dyDescent="0.3">
      <c r="A22" s="95"/>
      <c r="B22" s="296"/>
      <c r="C22" s="297"/>
      <c r="D22" s="297"/>
      <c r="E22" s="297"/>
      <c r="F22" s="297"/>
      <c r="G22" s="297"/>
      <c r="H22" s="297"/>
      <c r="I22" s="297"/>
      <c r="J22" s="298"/>
    </row>
    <row r="23" spans="1:12" ht="30" customHeight="1" x14ac:dyDescent="0.3">
      <c r="A23" s="95"/>
      <c r="B23" s="296"/>
      <c r="C23" s="297"/>
      <c r="D23" s="297"/>
      <c r="E23" s="297"/>
      <c r="F23" s="297"/>
      <c r="G23" s="297"/>
      <c r="H23" s="297"/>
      <c r="I23" s="297"/>
      <c r="J23" s="298"/>
    </row>
    <row r="24" spans="1:12" ht="30" customHeight="1" thickBot="1" x14ac:dyDescent="0.35">
      <c r="A24" s="96"/>
      <c r="B24" s="299"/>
      <c r="C24" s="300"/>
      <c r="D24" s="300"/>
      <c r="E24" s="300"/>
      <c r="F24" s="300"/>
      <c r="G24" s="300"/>
      <c r="H24" s="300"/>
      <c r="I24" s="300"/>
      <c r="J24" s="301"/>
    </row>
    <row r="25" spans="1:12" ht="14.5" thickBot="1" x14ac:dyDescent="0.35">
      <c r="A25" s="60"/>
      <c r="B25" s="61"/>
      <c r="C25" s="61"/>
      <c r="D25" s="62"/>
      <c r="E25" s="62"/>
      <c r="F25" s="62"/>
      <c r="G25" s="62"/>
      <c r="H25" s="62"/>
      <c r="I25" s="62"/>
      <c r="J25" s="62"/>
    </row>
    <row r="26" spans="1:12" ht="15" customHeight="1" x14ac:dyDescent="0.3">
      <c r="A26" s="229">
        <v>4</v>
      </c>
      <c r="B26" s="312" t="s">
        <v>19</v>
      </c>
      <c r="C26" s="313"/>
      <c r="D26" s="314"/>
      <c r="E26" s="64" t="s">
        <v>20</v>
      </c>
      <c r="F26" s="65" t="s">
        <v>21</v>
      </c>
      <c r="G26" s="65" t="s">
        <v>22</v>
      </c>
      <c r="H26" s="231" t="s">
        <v>23</v>
      </c>
      <c r="I26" s="231"/>
      <c r="J26" s="232"/>
    </row>
    <row r="27" spans="1:12" ht="30" customHeight="1" thickBot="1" x14ac:dyDescent="0.35">
      <c r="A27" s="230"/>
      <c r="B27" s="344" t="s">
        <v>24</v>
      </c>
      <c r="C27" s="345"/>
      <c r="D27" s="346"/>
      <c r="E27" s="54"/>
      <c r="F27" s="54"/>
      <c r="G27" s="4">
        <f>IFERROR(DATEDIF(E27,F27+31,"m"),0)</f>
        <v>0</v>
      </c>
      <c r="H27" s="233"/>
      <c r="I27" s="233"/>
      <c r="J27" s="234"/>
    </row>
    <row r="28" spans="1:12" ht="14.5" thickBot="1" x14ac:dyDescent="0.35"/>
    <row r="29" spans="1:12" ht="15" customHeight="1" x14ac:dyDescent="0.3">
      <c r="A29" s="227">
        <v>5</v>
      </c>
      <c r="B29" s="306" t="s">
        <v>25</v>
      </c>
      <c r="C29" s="307"/>
      <c r="D29" s="308" t="s">
        <v>26</v>
      </c>
      <c r="E29" s="308"/>
      <c r="F29" s="308"/>
      <c r="G29" s="308"/>
      <c r="H29" s="304" t="s">
        <v>27</v>
      </c>
      <c r="I29" s="304" t="s">
        <v>28</v>
      </c>
      <c r="J29" s="214" t="s">
        <v>29</v>
      </c>
    </row>
    <row r="30" spans="1:12" ht="17.25" customHeight="1" x14ac:dyDescent="0.3">
      <c r="A30" s="228"/>
      <c r="B30" s="103" t="s">
        <v>30</v>
      </c>
      <c r="C30" s="104"/>
      <c r="D30" s="309"/>
      <c r="E30" s="309"/>
      <c r="F30" s="309"/>
      <c r="G30" s="309"/>
      <c r="H30" s="305"/>
      <c r="I30" s="305"/>
      <c r="J30" s="215"/>
    </row>
    <row r="31" spans="1:12" ht="31" customHeight="1" x14ac:dyDescent="0.3">
      <c r="A31" s="129" t="s">
        <v>31</v>
      </c>
      <c r="B31" s="371" t="s">
        <v>32</v>
      </c>
      <c r="C31" s="372"/>
      <c r="D31" s="292" t="s">
        <v>243</v>
      </c>
      <c r="E31" s="377"/>
      <c r="F31" s="377"/>
      <c r="G31" s="293"/>
      <c r="H31" s="142"/>
      <c r="I31" s="142"/>
      <c r="J31" s="105">
        <f>IF(H31="X",2,0)</f>
        <v>0</v>
      </c>
    </row>
    <row r="32" spans="1:12" ht="30" customHeight="1" x14ac:dyDescent="0.3">
      <c r="A32" s="129" t="s">
        <v>33</v>
      </c>
      <c r="B32" s="373"/>
      <c r="C32" s="374"/>
      <c r="D32" s="262" t="s">
        <v>244</v>
      </c>
      <c r="E32" s="262"/>
      <c r="F32" s="262"/>
      <c r="G32" s="262"/>
      <c r="H32" s="142"/>
      <c r="I32" s="142"/>
      <c r="J32" s="105">
        <f>IF(H32="X",2,0)</f>
        <v>0</v>
      </c>
      <c r="L32" s="91"/>
    </row>
    <row r="33" spans="1:12" ht="30" customHeight="1" x14ac:dyDescent="0.3">
      <c r="A33" s="129" t="s">
        <v>34</v>
      </c>
      <c r="B33" s="373"/>
      <c r="C33" s="374"/>
      <c r="D33" s="262" t="s">
        <v>245</v>
      </c>
      <c r="E33" s="262"/>
      <c r="F33" s="262"/>
      <c r="G33" s="262"/>
      <c r="H33" s="142"/>
      <c r="I33" s="142"/>
      <c r="J33" s="105">
        <f>IF(H33="X",2,0)</f>
        <v>0</v>
      </c>
    </row>
    <row r="34" spans="1:12" ht="30" customHeight="1" x14ac:dyDescent="0.3">
      <c r="A34" s="129" t="s">
        <v>242</v>
      </c>
      <c r="B34" s="373"/>
      <c r="C34" s="374"/>
      <c r="D34" s="262" t="s">
        <v>246</v>
      </c>
      <c r="E34" s="262"/>
      <c r="F34" s="262"/>
      <c r="G34" s="262"/>
      <c r="H34" s="142"/>
      <c r="I34" s="142"/>
      <c r="J34" s="105">
        <f>IF(H34="X",2,0)</f>
        <v>0</v>
      </c>
    </row>
    <row r="35" spans="1:12" ht="30" customHeight="1" thickBot="1" x14ac:dyDescent="0.35">
      <c r="A35" s="134"/>
      <c r="B35" s="375"/>
      <c r="C35" s="376"/>
      <c r="D35" s="302" t="s">
        <v>35</v>
      </c>
      <c r="E35" s="302"/>
      <c r="F35" s="302"/>
      <c r="G35" s="302"/>
      <c r="H35" s="302"/>
      <c r="I35" s="302"/>
      <c r="J35" s="303"/>
    </row>
    <row r="36" spans="1:12" ht="14.5" thickBot="1" x14ac:dyDescent="0.35">
      <c r="B36" s="5"/>
      <c r="C36" s="5"/>
      <c r="D36" s="6"/>
      <c r="E36" s="6"/>
    </row>
    <row r="37" spans="1:12" ht="42.5" customHeight="1" x14ac:dyDescent="0.3">
      <c r="A37" s="157">
        <v>6</v>
      </c>
      <c r="B37" s="322" t="s">
        <v>36</v>
      </c>
      <c r="C37" s="323"/>
      <c r="D37" s="156" t="s">
        <v>37</v>
      </c>
      <c r="E37" s="67" t="s">
        <v>38</v>
      </c>
      <c r="F37" s="67" t="s">
        <v>39</v>
      </c>
      <c r="G37" s="290" t="s">
        <v>40</v>
      </c>
      <c r="H37" s="291"/>
      <c r="I37" s="291"/>
      <c r="J37" s="102" t="s">
        <v>29</v>
      </c>
    </row>
    <row r="38" spans="1:12" ht="30" customHeight="1" x14ac:dyDescent="0.3">
      <c r="A38" s="129" t="s">
        <v>41</v>
      </c>
      <c r="B38" s="262" t="s">
        <v>42</v>
      </c>
      <c r="C38" s="262"/>
      <c r="D38" s="55" t="s">
        <v>43</v>
      </c>
      <c r="E38" s="56" t="s">
        <v>44</v>
      </c>
      <c r="F38" s="147"/>
      <c r="G38" s="186"/>
      <c r="H38" s="187"/>
      <c r="I38" s="187"/>
      <c r="J38" s="105">
        <f>IF(F38&gt;34999,3,IF(F38&gt;9999,2,IF(F38&gt;0,1,0)))</f>
        <v>0</v>
      </c>
      <c r="L38" s="91"/>
    </row>
    <row r="39" spans="1:12" ht="30" customHeight="1" x14ac:dyDescent="0.3">
      <c r="A39" s="158" t="s">
        <v>45</v>
      </c>
      <c r="B39" s="292" t="s">
        <v>46</v>
      </c>
      <c r="C39" s="293"/>
      <c r="D39" s="55" t="s">
        <v>47</v>
      </c>
      <c r="E39" s="56" t="s">
        <v>44</v>
      </c>
      <c r="F39" s="147"/>
      <c r="G39" s="186"/>
      <c r="H39" s="187"/>
      <c r="I39" s="187"/>
      <c r="J39" s="105">
        <f>IF(F39&gt;34999,3,IF(F39&gt;9999,2,IF(F39&gt;0,1,0)))</f>
        <v>0</v>
      </c>
      <c r="L39" s="91"/>
    </row>
    <row r="40" spans="1:12" ht="30" customHeight="1" x14ac:dyDescent="0.3">
      <c r="A40" s="158" t="s">
        <v>48</v>
      </c>
      <c r="B40" s="354" t="s">
        <v>49</v>
      </c>
      <c r="C40" s="355"/>
      <c r="D40" s="55" t="s">
        <v>50</v>
      </c>
      <c r="E40" s="145" t="s">
        <v>51</v>
      </c>
      <c r="F40" s="146"/>
      <c r="G40" s="186"/>
      <c r="H40" s="187"/>
      <c r="I40" s="187"/>
      <c r="J40" s="105">
        <f>IF(F40&gt;2.999,3,IF(F40&gt;0.999,2,IF(F40&gt;0,1,0)))</f>
        <v>0</v>
      </c>
      <c r="L40" s="91"/>
    </row>
    <row r="41" spans="1:12" ht="30" customHeight="1" x14ac:dyDescent="0.3">
      <c r="A41" s="158" t="s">
        <v>52</v>
      </c>
      <c r="B41" s="354" t="s">
        <v>53</v>
      </c>
      <c r="C41" s="355"/>
      <c r="D41" s="144" t="s">
        <v>54</v>
      </c>
      <c r="E41" s="145" t="s">
        <v>55</v>
      </c>
      <c r="F41" s="148"/>
      <c r="G41" s="186"/>
      <c r="H41" s="187"/>
      <c r="I41" s="187"/>
      <c r="J41" s="105">
        <f>IF(F41&gt;4,3,IF(F41&gt;1,2,IF(F41&gt;0,1,0)))</f>
        <v>0</v>
      </c>
      <c r="L41" s="91"/>
    </row>
    <row r="42" spans="1:12" ht="30" customHeight="1" x14ac:dyDescent="0.3">
      <c r="A42" s="158" t="s">
        <v>56</v>
      </c>
      <c r="B42" s="354" t="s">
        <v>57</v>
      </c>
      <c r="C42" s="355"/>
      <c r="D42" s="144" t="s">
        <v>58</v>
      </c>
      <c r="E42" s="145" t="s">
        <v>59</v>
      </c>
      <c r="F42" s="148"/>
      <c r="G42" s="186"/>
      <c r="H42" s="187"/>
      <c r="I42" s="187"/>
      <c r="J42" s="105">
        <f>IF(F42&gt;0,3,0)</f>
        <v>0</v>
      </c>
      <c r="L42" s="91"/>
    </row>
    <row r="43" spans="1:12" ht="30" customHeight="1" x14ac:dyDescent="0.3">
      <c r="A43" s="351" t="s">
        <v>60</v>
      </c>
      <c r="B43" s="347" t="s">
        <v>236</v>
      </c>
      <c r="C43" s="348"/>
      <c r="D43" s="144" t="s">
        <v>235</v>
      </c>
      <c r="E43" s="145" t="s">
        <v>61</v>
      </c>
      <c r="F43" s="169">
        <f>COUNT(E45:E55)+COUNT(G45:G55)+COUNT(I45:I55)</f>
        <v>0</v>
      </c>
      <c r="G43" s="186"/>
      <c r="H43" s="187"/>
      <c r="I43" s="187"/>
      <c r="J43" s="105">
        <f>IF(F43&gt;4,3,IF(F43&gt;1,2,IF(F43&gt;0,1,0)))</f>
        <v>0</v>
      </c>
      <c r="L43" s="91"/>
    </row>
    <row r="44" spans="1:12" ht="30" customHeight="1" x14ac:dyDescent="0.3">
      <c r="A44" s="352"/>
      <c r="B44" s="349"/>
      <c r="C44" s="310"/>
      <c r="D44" s="174" t="s">
        <v>197</v>
      </c>
      <c r="E44" s="149" t="s">
        <v>39</v>
      </c>
      <c r="F44" s="159" t="s">
        <v>62</v>
      </c>
      <c r="G44" s="149" t="s">
        <v>39</v>
      </c>
      <c r="H44" s="159" t="s">
        <v>62</v>
      </c>
      <c r="I44" s="170" t="s">
        <v>39</v>
      </c>
      <c r="J44" s="160"/>
      <c r="L44" s="91"/>
    </row>
    <row r="45" spans="1:12" ht="35" customHeight="1" x14ac:dyDescent="0.3">
      <c r="A45" s="352"/>
      <c r="B45" s="349"/>
      <c r="C45" s="310"/>
      <c r="D45" s="163" t="s">
        <v>198</v>
      </c>
      <c r="E45" s="164"/>
      <c r="F45" s="163" t="s">
        <v>209</v>
      </c>
      <c r="G45" s="165"/>
      <c r="H45" s="163" t="s">
        <v>220</v>
      </c>
      <c r="I45" s="165"/>
      <c r="J45" s="161"/>
      <c r="L45" s="91"/>
    </row>
    <row r="46" spans="1:12" ht="35" customHeight="1" x14ac:dyDescent="0.3">
      <c r="A46" s="352"/>
      <c r="B46" s="349"/>
      <c r="C46" s="310"/>
      <c r="D46" s="163" t="s">
        <v>199</v>
      </c>
      <c r="E46" s="164"/>
      <c r="F46" s="163" t="s">
        <v>210</v>
      </c>
      <c r="G46" s="165"/>
      <c r="H46" s="163" t="s">
        <v>221</v>
      </c>
      <c r="I46" s="165"/>
      <c r="J46" s="161"/>
      <c r="L46" s="91"/>
    </row>
    <row r="47" spans="1:12" ht="35" customHeight="1" x14ac:dyDescent="0.3">
      <c r="A47" s="352"/>
      <c r="B47" s="349"/>
      <c r="C47" s="310"/>
      <c r="D47" s="163" t="s">
        <v>200</v>
      </c>
      <c r="E47" s="164"/>
      <c r="F47" s="163" t="s">
        <v>211</v>
      </c>
      <c r="G47" s="165"/>
      <c r="H47" s="163" t="s">
        <v>222</v>
      </c>
      <c r="I47" s="165"/>
      <c r="J47" s="161"/>
      <c r="L47" s="91"/>
    </row>
    <row r="48" spans="1:12" ht="35" customHeight="1" x14ac:dyDescent="0.3">
      <c r="A48" s="352"/>
      <c r="B48" s="349"/>
      <c r="C48" s="310"/>
      <c r="D48" s="163" t="s">
        <v>206</v>
      </c>
      <c r="E48" s="164"/>
      <c r="F48" s="163" t="s">
        <v>212</v>
      </c>
      <c r="G48" s="165"/>
      <c r="H48" s="163" t="s">
        <v>223</v>
      </c>
      <c r="I48" s="165"/>
      <c r="J48" s="161"/>
      <c r="L48" s="91"/>
    </row>
    <row r="49" spans="1:12" ht="35" customHeight="1" x14ac:dyDescent="0.3">
      <c r="A49" s="352"/>
      <c r="B49" s="349"/>
      <c r="C49" s="310"/>
      <c r="D49" s="163" t="s">
        <v>201</v>
      </c>
      <c r="E49" s="164"/>
      <c r="F49" s="163" t="s">
        <v>213</v>
      </c>
      <c r="G49" s="165"/>
      <c r="H49" s="163" t="s">
        <v>224</v>
      </c>
      <c r="I49" s="165"/>
      <c r="J49" s="161"/>
      <c r="L49" s="91"/>
    </row>
    <row r="50" spans="1:12" ht="35" customHeight="1" x14ac:dyDescent="0.3">
      <c r="A50" s="352"/>
      <c r="B50" s="349"/>
      <c r="C50" s="310"/>
      <c r="D50" s="163" t="s">
        <v>207</v>
      </c>
      <c r="E50" s="164"/>
      <c r="F50" s="163" t="s">
        <v>214</v>
      </c>
      <c r="G50" s="165"/>
      <c r="H50" s="163" t="s">
        <v>226</v>
      </c>
      <c r="I50" s="165"/>
      <c r="J50" s="161"/>
      <c r="L50" s="91"/>
    </row>
    <row r="51" spans="1:12" ht="35" customHeight="1" x14ac:dyDescent="0.3">
      <c r="A51" s="352"/>
      <c r="B51" s="349"/>
      <c r="C51" s="310"/>
      <c r="D51" s="163" t="s">
        <v>208</v>
      </c>
      <c r="E51" s="164"/>
      <c r="F51" s="163" t="s">
        <v>215</v>
      </c>
      <c r="G51" s="165"/>
      <c r="H51" s="163" t="s">
        <v>225</v>
      </c>
      <c r="I51" s="165"/>
      <c r="J51" s="161"/>
      <c r="L51" s="91"/>
    </row>
    <row r="52" spans="1:12" ht="35" customHeight="1" x14ac:dyDescent="0.3">
      <c r="A52" s="352"/>
      <c r="B52" s="349"/>
      <c r="C52" s="310"/>
      <c r="D52" s="163" t="s">
        <v>202</v>
      </c>
      <c r="E52" s="164"/>
      <c r="F52" s="163" t="s">
        <v>216</v>
      </c>
      <c r="G52" s="165"/>
      <c r="H52" s="163" t="s">
        <v>227</v>
      </c>
      <c r="I52" s="165"/>
      <c r="J52" s="161"/>
      <c r="L52" s="91"/>
    </row>
    <row r="53" spans="1:12" ht="35" customHeight="1" x14ac:dyDescent="0.3">
      <c r="A53" s="352"/>
      <c r="B53" s="349"/>
      <c r="C53" s="310"/>
      <c r="D53" s="163" t="s">
        <v>203</v>
      </c>
      <c r="E53" s="164"/>
      <c r="F53" s="163" t="s">
        <v>217</v>
      </c>
      <c r="G53" s="165"/>
      <c r="H53" s="163" t="s">
        <v>228</v>
      </c>
      <c r="I53" s="165"/>
      <c r="J53" s="161"/>
      <c r="L53" s="91"/>
    </row>
    <row r="54" spans="1:12" ht="35" customHeight="1" x14ac:dyDescent="0.3">
      <c r="A54" s="352"/>
      <c r="B54" s="349"/>
      <c r="C54" s="310"/>
      <c r="D54" s="163" t="s">
        <v>204</v>
      </c>
      <c r="E54" s="164"/>
      <c r="F54" s="166" t="s">
        <v>218</v>
      </c>
      <c r="G54" s="165"/>
      <c r="H54" s="166" t="s">
        <v>229</v>
      </c>
      <c r="I54" s="165"/>
      <c r="J54" s="161"/>
      <c r="L54" s="91"/>
    </row>
    <row r="55" spans="1:12" ht="35" customHeight="1" thickBot="1" x14ac:dyDescent="0.35">
      <c r="A55" s="353"/>
      <c r="B55" s="350"/>
      <c r="C55" s="311"/>
      <c r="D55" s="167" t="s">
        <v>205</v>
      </c>
      <c r="E55" s="168"/>
      <c r="F55" s="166" t="s">
        <v>219</v>
      </c>
      <c r="G55" s="179"/>
      <c r="H55" s="166" t="s">
        <v>230</v>
      </c>
      <c r="I55" s="179"/>
      <c r="J55" s="162"/>
    </row>
    <row r="56" spans="1:12" ht="14.5" thickBot="1" x14ac:dyDescent="0.35">
      <c r="A56" s="52"/>
      <c r="B56" s="7"/>
      <c r="C56" s="7"/>
      <c r="D56" s="53"/>
      <c r="E56" s="53"/>
      <c r="F56" s="53"/>
      <c r="G56" s="53"/>
      <c r="H56" s="8"/>
      <c r="I56" s="8"/>
      <c r="J56" s="8"/>
    </row>
    <row r="57" spans="1:12" ht="20.25" customHeight="1" x14ac:dyDescent="0.3">
      <c r="A57" s="357">
        <v>7</v>
      </c>
      <c r="B57" s="322" t="s">
        <v>63</v>
      </c>
      <c r="C57" s="322"/>
      <c r="D57" s="322"/>
      <c r="E57" s="208" t="s">
        <v>64</v>
      </c>
      <c r="F57" s="208" t="s">
        <v>65</v>
      </c>
      <c r="G57" s="208" t="s">
        <v>66</v>
      </c>
      <c r="H57" s="208"/>
      <c r="I57" s="208"/>
      <c r="J57" s="214" t="s">
        <v>29</v>
      </c>
    </row>
    <row r="58" spans="1:12" x14ac:dyDescent="0.3">
      <c r="A58" s="360"/>
      <c r="B58" s="369" t="s">
        <v>67</v>
      </c>
      <c r="C58" s="370"/>
      <c r="D58" s="94" t="s">
        <v>68</v>
      </c>
      <c r="E58" s="209"/>
      <c r="F58" s="209"/>
      <c r="G58" s="209"/>
      <c r="H58" s="209"/>
      <c r="I58" s="209"/>
      <c r="J58" s="215"/>
    </row>
    <row r="59" spans="1:12" ht="45" customHeight="1" x14ac:dyDescent="0.3">
      <c r="A59" s="77" t="s">
        <v>69</v>
      </c>
      <c r="B59" s="210" t="s">
        <v>70</v>
      </c>
      <c r="C59" s="210"/>
      <c r="D59" s="210"/>
      <c r="E59" s="135"/>
      <c r="F59" s="135"/>
      <c r="G59" s="194"/>
      <c r="H59" s="194"/>
      <c r="I59" s="194"/>
      <c r="J59" s="105">
        <f>IF(E59="X",1,0)</f>
        <v>0</v>
      </c>
      <c r="L59" s="91"/>
    </row>
    <row r="60" spans="1:12" ht="45" customHeight="1" x14ac:dyDescent="0.3">
      <c r="A60" s="78" t="s">
        <v>71</v>
      </c>
      <c r="B60" s="210" t="s">
        <v>72</v>
      </c>
      <c r="C60" s="210"/>
      <c r="D60" s="210"/>
      <c r="E60" s="135"/>
      <c r="F60" s="135"/>
      <c r="G60" s="194"/>
      <c r="H60" s="194"/>
      <c r="I60" s="194"/>
      <c r="J60" s="105">
        <f t="shared" ref="J60:J66" si="0">IF(E60="X",1,0)</f>
        <v>0</v>
      </c>
    </row>
    <row r="61" spans="1:12" ht="45" customHeight="1" x14ac:dyDescent="0.3">
      <c r="A61" s="77" t="s">
        <v>73</v>
      </c>
      <c r="B61" s="210" t="s">
        <v>74</v>
      </c>
      <c r="C61" s="210"/>
      <c r="D61" s="210"/>
      <c r="E61" s="135"/>
      <c r="F61" s="135"/>
      <c r="G61" s="194"/>
      <c r="H61" s="194"/>
      <c r="I61" s="194"/>
      <c r="J61" s="105">
        <f t="shared" si="0"/>
        <v>0</v>
      </c>
    </row>
    <row r="62" spans="1:12" ht="45" customHeight="1" x14ac:dyDescent="0.3">
      <c r="A62" s="78" t="s">
        <v>75</v>
      </c>
      <c r="B62" s="210" t="s">
        <v>76</v>
      </c>
      <c r="C62" s="210"/>
      <c r="D62" s="210"/>
      <c r="E62" s="135"/>
      <c r="F62" s="135"/>
      <c r="G62" s="194"/>
      <c r="H62" s="194"/>
      <c r="I62" s="194"/>
      <c r="J62" s="105">
        <f t="shared" si="0"/>
        <v>0</v>
      </c>
    </row>
    <row r="63" spans="1:12" ht="45" customHeight="1" x14ac:dyDescent="0.3">
      <c r="A63" s="77" t="s">
        <v>77</v>
      </c>
      <c r="B63" s="210" t="s">
        <v>78</v>
      </c>
      <c r="C63" s="210"/>
      <c r="D63" s="210"/>
      <c r="E63" s="135"/>
      <c r="F63" s="135"/>
      <c r="G63" s="194"/>
      <c r="H63" s="194"/>
      <c r="I63" s="194"/>
      <c r="J63" s="105">
        <f t="shared" si="0"/>
        <v>0</v>
      </c>
    </row>
    <row r="64" spans="1:12" ht="45" customHeight="1" x14ac:dyDescent="0.3">
      <c r="A64" s="78" t="s">
        <v>79</v>
      </c>
      <c r="B64" s="210" t="s">
        <v>80</v>
      </c>
      <c r="C64" s="210"/>
      <c r="D64" s="210"/>
      <c r="E64" s="135"/>
      <c r="F64" s="135"/>
      <c r="G64" s="194"/>
      <c r="H64" s="194"/>
      <c r="I64" s="194"/>
      <c r="J64" s="105">
        <f t="shared" si="0"/>
        <v>0</v>
      </c>
    </row>
    <row r="65" spans="1:12" ht="45" customHeight="1" x14ac:dyDescent="0.3">
      <c r="A65" s="66" t="s">
        <v>81</v>
      </c>
      <c r="B65" s="210" t="s">
        <v>82</v>
      </c>
      <c r="C65" s="210"/>
      <c r="D65" s="210"/>
      <c r="E65" s="135"/>
      <c r="F65" s="135"/>
      <c r="G65" s="207"/>
      <c r="H65" s="194"/>
      <c r="I65" s="194"/>
      <c r="J65" s="105">
        <f t="shared" si="0"/>
        <v>0</v>
      </c>
    </row>
    <row r="66" spans="1:12" ht="45" customHeight="1" x14ac:dyDescent="0.3">
      <c r="A66" s="66" t="s">
        <v>83</v>
      </c>
      <c r="B66" s="210" t="s">
        <v>84</v>
      </c>
      <c r="C66" s="210"/>
      <c r="D66" s="210"/>
      <c r="E66" s="135"/>
      <c r="F66" s="135"/>
      <c r="G66" s="207"/>
      <c r="H66" s="194"/>
      <c r="I66" s="194"/>
      <c r="J66" s="105">
        <f t="shared" si="0"/>
        <v>0</v>
      </c>
    </row>
    <row r="67" spans="1:12" ht="14.5" thickBot="1" x14ac:dyDescent="0.35">
      <c r="A67" s="118"/>
      <c r="B67" s="119"/>
      <c r="C67" s="119"/>
      <c r="D67" s="119"/>
      <c r="E67" s="120"/>
      <c r="F67" s="120"/>
      <c r="G67" s="342" t="s">
        <v>85</v>
      </c>
      <c r="H67" s="343"/>
      <c r="I67" s="343"/>
      <c r="J67" s="136">
        <f>SUM(J59:J66)+SUM(J38:J43)+SUM(J31:J34)</f>
        <v>0</v>
      </c>
    </row>
    <row r="68" spans="1:12" ht="14.5" thickBot="1" x14ac:dyDescent="0.35"/>
    <row r="69" spans="1:12" ht="14.5" thickBot="1" x14ac:dyDescent="0.35">
      <c r="A69" s="357">
        <v>8</v>
      </c>
      <c r="B69" s="340" t="s">
        <v>86</v>
      </c>
      <c r="C69" s="340"/>
      <c r="D69" s="340"/>
      <c r="E69" s="340"/>
      <c r="F69" s="340"/>
      <c r="G69" s="340"/>
      <c r="H69" s="340"/>
      <c r="I69" s="340"/>
      <c r="J69" s="341"/>
    </row>
    <row r="70" spans="1:12" x14ac:dyDescent="0.3">
      <c r="A70" s="358"/>
      <c r="B70" s="80" t="s">
        <v>87</v>
      </c>
      <c r="C70" s="81" t="s">
        <v>231</v>
      </c>
      <c r="D70" s="81">
        <v>2025</v>
      </c>
      <c r="E70" s="81">
        <v>2026</v>
      </c>
      <c r="F70" s="81">
        <v>2027</v>
      </c>
      <c r="G70" s="81">
        <v>2028</v>
      </c>
      <c r="H70" s="81">
        <v>2029</v>
      </c>
      <c r="I70" s="82" t="s">
        <v>88</v>
      </c>
      <c r="J70" s="82" t="s">
        <v>89</v>
      </c>
    </row>
    <row r="71" spans="1:12" ht="30" customHeight="1" x14ac:dyDescent="0.3">
      <c r="A71" s="358"/>
      <c r="B71" s="83" t="s">
        <v>90</v>
      </c>
      <c r="C71" s="57"/>
      <c r="D71" s="57"/>
      <c r="E71" s="57"/>
      <c r="F71" s="57"/>
      <c r="G71" s="57"/>
      <c r="H71" s="57"/>
      <c r="I71" s="9">
        <f>SUM(C71:H71)</f>
        <v>0</v>
      </c>
      <c r="J71" s="10">
        <f>IFERROR(I71/I79,0)</f>
        <v>0</v>
      </c>
      <c r="L71" s="91"/>
    </row>
    <row r="72" spans="1:12" ht="30" customHeight="1" x14ac:dyDescent="0.3">
      <c r="A72" s="358"/>
      <c r="B72" s="83" t="s">
        <v>91</v>
      </c>
      <c r="C72" s="11">
        <f>SUM(C73+C74)</f>
        <v>0</v>
      </c>
      <c r="D72" s="11">
        <f t="shared" ref="D72:H72" si="1">SUM(D73+D74)</f>
        <v>0</v>
      </c>
      <c r="E72" s="11">
        <f t="shared" si="1"/>
        <v>0</v>
      </c>
      <c r="F72" s="11">
        <f t="shared" si="1"/>
        <v>0</v>
      </c>
      <c r="G72" s="11">
        <f t="shared" si="1"/>
        <v>0</v>
      </c>
      <c r="H72" s="11">
        <f t="shared" si="1"/>
        <v>0</v>
      </c>
      <c r="I72" s="9">
        <f>SUM(C72:H72)</f>
        <v>0</v>
      </c>
      <c r="J72" s="10">
        <f>IFERROR(I72/I79,0)</f>
        <v>0</v>
      </c>
    </row>
    <row r="73" spans="1:12" ht="30" customHeight="1" x14ac:dyDescent="0.3">
      <c r="A73" s="358"/>
      <c r="B73" s="83" t="s">
        <v>92</v>
      </c>
      <c r="C73" s="57"/>
      <c r="D73" s="57"/>
      <c r="E73" s="57"/>
      <c r="F73" s="57"/>
      <c r="G73" s="57"/>
      <c r="H73" s="57"/>
      <c r="I73" s="9">
        <f>SUM(C73:H73)</f>
        <v>0</v>
      </c>
      <c r="J73" s="10">
        <f>IFERROR(I73/I79,0)</f>
        <v>0</v>
      </c>
    </row>
    <row r="74" spans="1:12" ht="30" customHeight="1" thickBot="1" x14ac:dyDescent="0.35">
      <c r="A74" s="358"/>
      <c r="B74" s="84" t="s">
        <v>93</v>
      </c>
      <c r="C74" s="57"/>
      <c r="D74" s="57"/>
      <c r="E74" s="57"/>
      <c r="F74" s="57"/>
      <c r="G74" s="58"/>
      <c r="H74" s="58"/>
      <c r="I74" s="12">
        <f>SUM(C74:H74)</f>
        <v>0</v>
      </c>
      <c r="J74" s="13">
        <f>IFERROR(I74/I79,0)</f>
        <v>0</v>
      </c>
    </row>
    <row r="75" spans="1:12" ht="30" customHeight="1" thickBot="1" x14ac:dyDescent="0.35">
      <c r="A75" s="358"/>
      <c r="B75" s="85" t="s">
        <v>94</v>
      </c>
      <c r="C75" s="14">
        <f>+C71+C72</f>
        <v>0</v>
      </c>
      <c r="D75" s="14">
        <f t="shared" ref="D75:H75" si="2">+D71+D72</f>
        <v>0</v>
      </c>
      <c r="E75" s="14">
        <f t="shared" si="2"/>
        <v>0</v>
      </c>
      <c r="F75" s="14">
        <f t="shared" si="2"/>
        <v>0</v>
      </c>
      <c r="G75" s="14">
        <f t="shared" si="2"/>
        <v>0</v>
      </c>
      <c r="H75" s="14">
        <f t="shared" si="2"/>
        <v>0</v>
      </c>
      <c r="I75" s="15">
        <f>+I71+I72</f>
        <v>0</v>
      </c>
      <c r="J75" s="16">
        <f>IFERROR(I75/I79,0)</f>
        <v>0</v>
      </c>
    </row>
    <row r="76" spans="1:12" ht="30" customHeight="1" x14ac:dyDescent="0.3">
      <c r="A76" s="358"/>
      <c r="B76" s="86" t="s">
        <v>95</v>
      </c>
      <c r="C76" s="59"/>
      <c r="D76" s="59"/>
      <c r="E76" s="59"/>
      <c r="F76" s="59"/>
      <c r="G76" s="59"/>
      <c r="H76" s="59"/>
      <c r="I76" s="17">
        <f>SUM(C76:H76)</f>
        <v>0</v>
      </c>
      <c r="J76" s="18">
        <f>IFERROR(I76/I79,0)</f>
        <v>0</v>
      </c>
    </row>
    <row r="77" spans="1:12" ht="30" customHeight="1" thickBot="1" x14ac:dyDescent="0.35">
      <c r="A77" s="358"/>
      <c r="B77" s="84" t="s">
        <v>96</v>
      </c>
      <c r="C77" s="58"/>
      <c r="D77" s="58"/>
      <c r="E77" s="58"/>
      <c r="F77" s="58"/>
      <c r="G77" s="58"/>
      <c r="H77" s="58"/>
      <c r="I77" s="12">
        <f>SUM(C77:H77)</f>
        <v>0</v>
      </c>
      <c r="J77" s="13">
        <f>IFERROR(I77/I79,0)</f>
        <v>0</v>
      </c>
    </row>
    <row r="78" spans="1:12" ht="30" customHeight="1" thickBot="1" x14ac:dyDescent="0.35">
      <c r="A78" s="358"/>
      <c r="B78" s="85" t="s">
        <v>97</v>
      </c>
      <c r="C78" s="14">
        <f>SUM(C76:C77)</f>
        <v>0</v>
      </c>
      <c r="D78" s="14">
        <f t="shared" ref="D78:H78" si="3">SUM(D76:D77)</f>
        <v>0</v>
      </c>
      <c r="E78" s="14">
        <f t="shared" si="3"/>
        <v>0</v>
      </c>
      <c r="F78" s="14">
        <f t="shared" si="3"/>
        <v>0</v>
      </c>
      <c r="G78" s="14">
        <f t="shared" si="3"/>
        <v>0</v>
      </c>
      <c r="H78" s="14">
        <f t="shared" si="3"/>
        <v>0</v>
      </c>
      <c r="I78" s="15">
        <f>SUM(I76:I77)</f>
        <v>0</v>
      </c>
      <c r="J78" s="16">
        <f>IFERROR(I78/I79,0)</f>
        <v>0</v>
      </c>
    </row>
    <row r="79" spans="1:12" ht="30" customHeight="1" thickBot="1" x14ac:dyDescent="0.35">
      <c r="A79" s="358"/>
      <c r="B79" s="85" t="s">
        <v>98</v>
      </c>
      <c r="C79" s="14">
        <f>SUM(C75+C78)</f>
        <v>0</v>
      </c>
      <c r="D79" s="14">
        <f t="shared" ref="D79:H79" si="4">SUM(D75+D78)</f>
        <v>0</v>
      </c>
      <c r="E79" s="14">
        <f t="shared" si="4"/>
        <v>0</v>
      </c>
      <c r="F79" s="14">
        <f t="shared" si="4"/>
        <v>0</v>
      </c>
      <c r="G79" s="14">
        <f t="shared" si="4"/>
        <v>0</v>
      </c>
      <c r="H79" s="14">
        <f t="shared" si="4"/>
        <v>0</v>
      </c>
      <c r="I79" s="15">
        <f>SUM(I78+I75)</f>
        <v>0</v>
      </c>
      <c r="J79" s="16">
        <f>IFERROR(SUM(J75+J78),0)</f>
        <v>0</v>
      </c>
    </row>
    <row r="80" spans="1:12" ht="30" customHeight="1" thickBot="1" x14ac:dyDescent="0.35">
      <c r="A80" s="358"/>
      <c r="B80" s="87" t="s">
        <v>99</v>
      </c>
      <c r="C80" s="19">
        <f>IFERROR(C79/I79,0)</f>
        <v>0</v>
      </c>
      <c r="D80" s="19">
        <f>IFERROR(D79/I79,0)</f>
        <v>0</v>
      </c>
      <c r="E80" s="19">
        <f>IFERROR(E79/I79,0)</f>
        <v>0</v>
      </c>
      <c r="F80" s="19">
        <f>IFERROR(F79/I79,0)</f>
        <v>0</v>
      </c>
      <c r="G80" s="19">
        <f>IFERROR(G79/I79,0)</f>
        <v>0</v>
      </c>
      <c r="H80" s="19">
        <f>IFERROR(H79/I79,0)</f>
        <v>0</v>
      </c>
      <c r="I80" s="20"/>
      <c r="J80" s="21">
        <f>IFERROR(SUM(C80:H80),0)</f>
        <v>0</v>
      </c>
    </row>
    <row r="81" spans="1:21" ht="30" customHeight="1" thickBot="1" x14ac:dyDescent="0.35">
      <c r="A81" s="358"/>
      <c r="B81" s="361" t="s">
        <v>100</v>
      </c>
      <c r="C81" s="362"/>
      <c r="D81" s="362"/>
      <c r="E81" s="362"/>
      <c r="F81" s="362"/>
      <c r="G81" s="362"/>
      <c r="H81" s="362"/>
      <c r="I81" s="362"/>
      <c r="J81" s="363"/>
    </row>
    <row r="82" spans="1:21" ht="30" customHeight="1" x14ac:dyDescent="0.3">
      <c r="A82" s="358"/>
      <c r="B82" s="88" t="s">
        <v>101</v>
      </c>
      <c r="C82" s="22">
        <f>C71+C76</f>
        <v>0</v>
      </c>
      <c r="D82" s="22">
        <f t="shared" ref="D82:H82" si="5">D71+D76</f>
        <v>0</v>
      </c>
      <c r="E82" s="22">
        <f t="shared" si="5"/>
        <v>0</v>
      </c>
      <c r="F82" s="22">
        <f t="shared" si="5"/>
        <v>0</v>
      </c>
      <c r="G82" s="22">
        <f t="shared" si="5"/>
        <v>0</v>
      </c>
      <c r="H82" s="22">
        <f t="shared" si="5"/>
        <v>0</v>
      </c>
      <c r="I82" s="23">
        <f>SUM(I76+I71)</f>
        <v>0</v>
      </c>
      <c r="J82" s="24">
        <f>J71+J76</f>
        <v>0</v>
      </c>
    </row>
    <row r="83" spans="1:21" ht="30" customHeight="1" x14ac:dyDescent="0.3">
      <c r="A83" s="358"/>
      <c r="B83" s="89" t="s">
        <v>91</v>
      </c>
      <c r="C83" s="25">
        <f>+C84+C85</f>
        <v>0</v>
      </c>
      <c r="D83" s="25">
        <f t="shared" ref="D83:H83" si="6">+D84+D85</f>
        <v>0</v>
      </c>
      <c r="E83" s="25">
        <f t="shared" si="6"/>
        <v>0</v>
      </c>
      <c r="F83" s="25">
        <f t="shared" si="6"/>
        <v>0</v>
      </c>
      <c r="G83" s="25">
        <f t="shared" si="6"/>
        <v>0</v>
      </c>
      <c r="H83" s="25">
        <f t="shared" si="6"/>
        <v>0</v>
      </c>
      <c r="I83" s="9">
        <f>SUM(C83:H83)</f>
        <v>0</v>
      </c>
      <c r="J83" s="26">
        <f>+J72</f>
        <v>0</v>
      </c>
    </row>
    <row r="84" spans="1:21" ht="30" customHeight="1" x14ac:dyDescent="0.3">
      <c r="A84" s="358"/>
      <c r="B84" s="83" t="s">
        <v>92</v>
      </c>
      <c r="C84" s="11">
        <f>C73</f>
        <v>0</v>
      </c>
      <c r="D84" s="11">
        <f>D73</f>
        <v>0</v>
      </c>
      <c r="E84" s="11">
        <f t="shared" ref="E84:H84" si="7">E73</f>
        <v>0</v>
      </c>
      <c r="F84" s="11">
        <f t="shared" si="7"/>
        <v>0</v>
      </c>
      <c r="G84" s="11">
        <f t="shared" si="7"/>
        <v>0</v>
      </c>
      <c r="H84" s="11">
        <f t="shared" si="7"/>
        <v>0</v>
      </c>
      <c r="I84" s="27">
        <f>I73</f>
        <v>0</v>
      </c>
      <c r="J84" s="28">
        <f>J73</f>
        <v>0</v>
      </c>
    </row>
    <row r="85" spans="1:21" ht="30" customHeight="1" x14ac:dyDescent="0.3">
      <c r="A85" s="358"/>
      <c r="B85" s="84" t="s">
        <v>93</v>
      </c>
      <c r="C85" s="11">
        <f>C74</f>
        <v>0</v>
      </c>
      <c r="D85" s="11">
        <f t="shared" ref="D85:H85" si="8">D74</f>
        <v>0</v>
      </c>
      <c r="E85" s="11">
        <f t="shared" si="8"/>
        <v>0</v>
      </c>
      <c r="F85" s="11">
        <f t="shared" si="8"/>
        <v>0</v>
      </c>
      <c r="G85" s="11">
        <f t="shared" si="8"/>
        <v>0</v>
      </c>
      <c r="H85" s="11">
        <f t="shared" si="8"/>
        <v>0</v>
      </c>
      <c r="I85" s="27">
        <f>I74</f>
        <v>0</v>
      </c>
      <c r="J85" s="28">
        <f>J74</f>
        <v>0</v>
      </c>
    </row>
    <row r="86" spans="1:21" ht="30" customHeight="1" thickBot="1" x14ac:dyDescent="0.35">
      <c r="A86" s="358"/>
      <c r="B86" s="175" t="s">
        <v>96</v>
      </c>
      <c r="C86" s="176">
        <f>C77</f>
        <v>0</v>
      </c>
      <c r="D86" s="176">
        <f t="shared" ref="D86:H86" si="9">D77</f>
        <v>0</v>
      </c>
      <c r="E86" s="29">
        <f t="shared" si="9"/>
        <v>0</v>
      </c>
      <c r="F86" s="29">
        <f t="shared" si="9"/>
        <v>0</v>
      </c>
      <c r="G86" s="29">
        <f t="shared" si="9"/>
        <v>0</v>
      </c>
      <c r="H86" s="29">
        <f t="shared" si="9"/>
        <v>0</v>
      </c>
      <c r="I86" s="30">
        <f>I77</f>
        <v>0</v>
      </c>
      <c r="J86" s="31">
        <f>J77</f>
        <v>0</v>
      </c>
    </row>
    <row r="87" spans="1:21" ht="30" customHeight="1" thickBot="1" x14ac:dyDescent="0.35">
      <c r="A87" s="359"/>
      <c r="B87" s="211" t="s">
        <v>102</v>
      </c>
      <c r="C87" s="212"/>
      <c r="D87" s="213"/>
      <c r="E87" s="32">
        <f>IFERROR(I72/I75,0)</f>
        <v>0</v>
      </c>
      <c r="F87" s="332" t="s">
        <v>103</v>
      </c>
      <c r="G87" s="333"/>
      <c r="H87" s="334"/>
      <c r="I87" s="79">
        <f>I82+I83+I86</f>
        <v>0</v>
      </c>
      <c r="J87" s="90"/>
    </row>
    <row r="88" spans="1:21" ht="41.25" customHeight="1" thickBot="1" x14ac:dyDescent="0.35">
      <c r="A88" s="182"/>
      <c r="B88" s="329" t="s">
        <v>232</v>
      </c>
      <c r="C88" s="330"/>
      <c r="D88" s="331"/>
      <c r="E88" s="177" t="s">
        <v>233</v>
      </c>
      <c r="F88" s="178" t="s">
        <v>240</v>
      </c>
      <c r="G88" s="79">
        <f>IF(F88="VKR",I71,(I75-I72-(I72/80*20)))</f>
        <v>0</v>
      </c>
      <c r="H88" s="335" t="s">
        <v>234</v>
      </c>
      <c r="I88" s="336"/>
      <c r="J88" s="337"/>
      <c r="K88" s="42"/>
    </row>
    <row r="89" spans="1:21" ht="14.5" thickBot="1" x14ac:dyDescent="0.35">
      <c r="B89" s="33"/>
      <c r="C89" s="34"/>
      <c r="D89" s="34"/>
      <c r="E89" s="183"/>
      <c r="F89" s="34"/>
      <c r="G89" s="34"/>
      <c r="H89" s="34"/>
      <c r="I89" s="34"/>
      <c r="J89" s="183"/>
    </row>
    <row r="90" spans="1:21" ht="15.75" customHeight="1" x14ac:dyDescent="0.3">
      <c r="A90" s="229">
        <v>9</v>
      </c>
      <c r="B90" s="99" t="s">
        <v>104</v>
      </c>
      <c r="C90" s="99"/>
      <c r="D90" s="99"/>
      <c r="E90" s="99"/>
      <c r="F90" s="221" t="s">
        <v>105</v>
      </c>
      <c r="G90" s="222"/>
      <c r="H90" s="223"/>
      <c r="I90" s="327"/>
      <c r="J90" s="328"/>
      <c r="L90" s="91"/>
    </row>
    <row r="91" spans="1:21" ht="51.75" customHeight="1" thickBot="1" x14ac:dyDescent="0.35">
      <c r="A91" s="230"/>
      <c r="B91" s="124" t="s">
        <v>106</v>
      </c>
      <c r="C91" s="125" t="s">
        <v>107</v>
      </c>
      <c r="D91" s="126" t="s">
        <v>108</v>
      </c>
      <c r="E91" s="126" t="s">
        <v>109</v>
      </c>
      <c r="F91" s="126" t="s">
        <v>110</v>
      </c>
      <c r="G91" s="196" t="s">
        <v>111</v>
      </c>
      <c r="H91" s="197"/>
      <c r="I91" s="197"/>
      <c r="J91" s="198"/>
      <c r="L91" s="91"/>
    </row>
    <row r="92" spans="1:21" x14ac:dyDescent="0.3">
      <c r="A92" s="253" t="s">
        <v>112</v>
      </c>
      <c r="B92" s="216" t="s">
        <v>113</v>
      </c>
      <c r="C92" s="106" t="s">
        <v>114</v>
      </c>
      <c r="D92" s="131"/>
      <c r="E92" s="131"/>
      <c r="F92" s="131"/>
      <c r="G92" s="188"/>
      <c r="H92" s="188"/>
      <c r="I92" s="188"/>
      <c r="J92" s="189"/>
      <c r="L92" s="91"/>
      <c r="M92" s="93"/>
      <c r="N92" s="93"/>
      <c r="O92" s="93"/>
      <c r="P92" s="93"/>
      <c r="Q92" s="93"/>
      <c r="R92" s="93"/>
      <c r="S92" s="93"/>
      <c r="T92" s="93"/>
      <c r="U92" s="93"/>
    </row>
    <row r="93" spans="1:21" ht="14.5" thickBot="1" x14ac:dyDescent="0.35">
      <c r="A93" s="255"/>
      <c r="B93" s="218"/>
      <c r="C93" s="107" t="s">
        <v>115</v>
      </c>
      <c r="D93" s="173"/>
      <c r="E93" s="173"/>
      <c r="F93" s="173"/>
      <c r="G93" s="192"/>
      <c r="H93" s="192"/>
      <c r="I93" s="192"/>
      <c r="J93" s="193"/>
      <c r="L93" s="91"/>
      <c r="M93" s="93"/>
      <c r="N93" s="93"/>
      <c r="O93" s="93"/>
      <c r="P93" s="93"/>
      <c r="Q93" s="93"/>
      <c r="R93" s="93"/>
      <c r="S93" s="93"/>
      <c r="T93" s="93"/>
      <c r="U93" s="93"/>
    </row>
    <row r="94" spans="1:21" x14ac:dyDescent="0.3">
      <c r="A94" s="253" t="s">
        <v>116</v>
      </c>
      <c r="B94" s="216" t="s">
        <v>117</v>
      </c>
      <c r="C94" s="106" t="s">
        <v>118</v>
      </c>
      <c r="D94" s="139" t="s">
        <v>27</v>
      </c>
      <c r="E94" s="131"/>
      <c r="F94" s="131"/>
      <c r="G94" s="188"/>
      <c r="H94" s="188"/>
      <c r="I94" s="188"/>
      <c r="J94" s="189"/>
      <c r="L94" s="93"/>
      <c r="M94" s="93"/>
      <c r="N94" s="93"/>
      <c r="O94" s="93"/>
      <c r="P94" s="93"/>
      <c r="Q94" s="93"/>
      <c r="R94" s="93"/>
      <c r="S94" s="93"/>
      <c r="T94" s="93"/>
      <c r="U94" s="93"/>
    </row>
    <row r="95" spans="1:21" x14ac:dyDescent="0.3">
      <c r="A95" s="254"/>
      <c r="B95" s="217"/>
      <c r="C95" s="108" t="s">
        <v>119</v>
      </c>
      <c r="D95" s="172"/>
      <c r="E95" s="172"/>
      <c r="F95" s="172"/>
      <c r="G95" s="194"/>
      <c r="H95" s="194"/>
      <c r="I95" s="194"/>
      <c r="J95" s="195"/>
      <c r="L95" s="93"/>
      <c r="M95" s="93"/>
      <c r="N95" s="93"/>
      <c r="O95" s="93"/>
      <c r="P95" s="93"/>
      <c r="Q95" s="93"/>
      <c r="R95" s="93"/>
      <c r="S95" s="93"/>
      <c r="T95" s="93"/>
      <c r="U95" s="93"/>
    </row>
    <row r="96" spans="1:21" ht="14.5" thickBot="1" x14ac:dyDescent="0.35">
      <c r="A96" s="364"/>
      <c r="B96" s="365"/>
      <c r="C96" s="127" t="s">
        <v>120</v>
      </c>
      <c r="D96" s="132"/>
      <c r="E96" s="132"/>
      <c r="F96" s="132"/>
      <c r="G96" s="219"/>
      <c r="H96" s="219"/>
      <c r="I96" s="219"/>
      <c r="J96" s="220"/>
      <c r="L96" s="93"/>
      <c r="M96" s="93"/>
      <c r="N96" s="93"/>
      <c r="O96" s="93"/>
      <c r="P96" s="93"/>
      <c r="Q96" s="93"/>
      <c r="R96" s="93"/>
      <c r="S96" s="93"/>
      <c r="T96" s="93"/>
      <c r="U96" s="93"/>
    </row>
    <row r="97" spans="1:21" ht="14.15" customHeight="1" x14ac:dyDescent="0.3">
      <c r="A97" s="253" t="s">
        <v>121</v>
      </c>
      <c r="B97" s="338" t="s">
        <v>241</v>
      </c>
      <c r="C97" s="106" t="s">
        <v>122</v>
      </c>
      <c r="D97" s="131"/>
      <c r="E97" s="131"/>
      <c r="F97" s="131"/>
      <c r="G97" s="188"/>
      <c r="H97" s="188"/>
      <c r="I97" s="188"/>
      <c r="J97" s="189"/>
      <c r="L97" s="93"/>
      <c r="M97" s="93"/>
      <c r="N97" s="93"/>
      <c r="O97" s="93"/>
      <c r="P97" s="93"/>
      <c r="Q97" s="93"/>
      <c r="R97" s="93"/>
      <c r="S97" s="93"/>
      <c r="T97" s="93"/>
      <c r="U97" s="93"/>
    </row>
    <row r="98" spans="1:21" x14ac:dyDescent="0.3">
      <c r="A98" s="254"/>
      <c r="B98" s="339"/>
      <c r="C98" s="108" t="s">
        <v>123</v>
      </c>
      <c r="D98" s="172"/>
      <c r="E98" s="172"/>
      <c r="F98" s="172"/>
      <c r="G98" s="194"/>
      <c r="H98" s="194"/>
      <c r="I98" s="194"/>
      <c r="J98" s="195"/>
      <c r="L98" s="93"/>
      <c r="M98" s="93"/>
      <c r="N98" s="93"/>
      <c r="O98" s="93"/>
      <c r="P98" s="93"/>
      <c r="Q98" s="93"/>
      <c r="R98" s="93"/>
      <c r="S98" s="93"/>
      <c r="T98" s="93"/>
      <c r="U98" s="93"/>
    </row>
    <row r="99" spans="1:21" x14ac:dyDescent="0.3">
      <c r="A99" s="254"/>
      <c r="B99" s="339"/>
      <c r="C99" s="108" t="s">
        <v>124</v>
      </c>
      <c r="D99" s="172"/>
      <c r="E99" s="172"/>
      <c r="F99" s="172"/>
      <c r="G99" s="194"/>
      <c r="H99" s="194"/>
      <c r="I99" s="194"/>
      <c r="J99" s="195"/>
      <c r="L99" s="93"/>
      <c r="M99" s="93"/>
      <c r="N99" s="93"/>
      <c r="O99" s="93"/>
      <c r="P99" s="93"/>
      <c r="Q99" s="93"/>
      <c r="R99" s="93"/>
      <c r="S99" s="93"/>
      <c r="T99" s="93"/>
      <c r="U99" s="93"/>
    </row>
    <row r="100" spans="1:21" x14ac:dyDescent="0.3">
      <c r="A100" s="254"/>
      <c r="B100" s="339"/>
      <c r="C100" s="108" t="s">
        <v>125</v>
      </c>
      <c r="D100" s="172"/>
      <c r="E100" s="172"/>
      <c r="F100" s="172"/>
      <c r="G100" s="194"/>
      <c r="H100" s="194"/>
      <c r="I100" s="194"/>
      <c r="J100" s="195"/>
      <c r="L100" s="93"/>
      <c r="M100" s="93"/>
      <c r="N100" s="93"/>
      <c r="O100" s="93"/>
      <c r="P100" s="93"/>
      <c r="Q100" s="93"/>
      <c r="R100" s="93"/>
      <c r="S100" s="93"/>
      <c r="T100" s="93"/>
      <c r="U100" s="93"/>
    </row>
    <row r="101" spans="1:21" x14ac:dyDescent="0.3">
      <c r="A101" s="254"/>
      <c r="B101" s="339"/>
      <c r="C101" s="108" t="s">
        <v>126</v>
      </c>
      <c r="D101" s="172"/>
      <c r="E101" s="172"/>
      <c r="F101" s="172"/>
      <c r="G101" s="194"/>
      <c r="H101" s="194"/>
      <c r="I101" s="194"/>
      <c r="J101" s="195"/>
      <c r="L101" s="93"/>
      <c r="M101" s="93"/>
      <c r="N101" s="93"/>
      <c r="O101" s="93"/>
      <c r="P101" s="93"/>
      <c r="Q101" s="93"/>
      <c r="R101" s="93"/>
      <c r="S101" s="93"/>
      <c r="T101" s="93"/>
      <c r="U101" s="93"/>
    </row>
    <row r="102" spans="1:21" ht="14.5" thickBot="1" x14ac:dyDescent="0.35">
      <c r="A102" s="254"/>
      <c r="B102" s="181" t="s">
        <v>127</v>
      </c>
      <c r="C102" s="107" t="s">
        <v>238</v>
      </c>
      <c r="D102" s="173"/>
      <c r="E102" s="173"/>
      <c r="F102" s="173"/>
      <c r="G102" s="192"/>
      <c r="H102" s="192"/>
      <c r="I102" s="192"/>
      <c r="J102" s="1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</row>
    <row r="103" spans="1:21" x14ac:dyDescent="0.3">
      <c r="A103" s="366" t="s">
        <v>128</v>
      </c>
      <c r="B103" s="367" t="s">
        <v>129</v>
      </c>
      <c r="C103" s="137" t="s">
        <v>130</v>
      </c>
      <c r="D103" s="138"/>
      <c r="E103" s="138"/>
      <c r="F103" s="138"/>
      <c r="G103" s="190"/>
      <c r="H103" s="190"/>
      <c r="I103" s="190"/>
      <c r="J103" s="191"/>
      <c r="L103" s="93"/>
      <c r="M103" s="93"/>
      <c r="N103" s="93"/>
      <c r="O103" s="93"/>
      <c r="P103" s="93"/>
      <c r="Q103" s="93"/>
      <c r="R103" s="93"/>
      <c r="S103" s="93"/>
      <c r="T103" s="93"/>
      <c r="U103" s="93"/>
    </row>
    <row r="104" spans="1:21" ht="14.5" thickBot="1" x14ac:dyDescent="0.35">
      <c r="A104" s="255"/>
      <c r="B104" s="218"/>
      <c r="C104" s="107" t="s">
        <v>131</v>
      </c>
      <c r="D104" s="173"/>
      <c r="E104" s="173"/>
      <c r="F104" s="173"/>
      <c r="G104" s="192"/>
      <c r="H104" s="192"/>
      <c r="I104" s="192"/>
      <c r="J104" s="193"/>
    </row>
    <row r="105" spans="1:21" ht="28.5" customHeight="1" x14ac:dyDescent="0.3">
      <c r="A105" s="253" t="s">
        <v>132</v>
      </c>
      <c r="B105" s="216" t="s">
        <v>133</v>
      </c>
      <c r="C105" s="106" t="s">
        <v>134</v>
      </c>
      <c r="D105" s="131"/>
      <c r="E105" s="131"/>
      <c r="F105" s="131"/>
      <c r="G105" s="188"/>
      <c r="H105" s="188"/>
      <c r="I105" s="188"/>
      <c r="J105" s="189"/>
    </row>
    <row r="106" spans="1:21" ht="22.5" customHeight="1" thickBot="1" x14ac:dyDescent="0.35">
      <c r="A106" s="255"/>
      <c r="B106" s="218"/>
      <c r="C106" s="107" t="s">
        <v>135</v>
      </c>
      <c r="D106" s="173"/>
      <c r="E106" s="173"/>
      <c r="F106" s="173"/>
      <c r="G106" s="192"/>
      <c r="H106" s="192"/>
      <c r="I106" s="192"/>
      <c r="J106" s="193"/>
    </row>
    <row r="107" spans="1:21" ht="26" x14ac:dyDescent="0.3">
      <c r="A107" s="253" t="s">
        <v>136</v>
      </c>
      <c r="B107" s="216" t="s">
        <v>137</v>
      </c>
      <c r="C107" s="106" t="s">
        <v>138</v>
      </c>
      <c r="D107" s="131"/>
      <c r="E107" s="131"/>
      <c r="F107" s="131"/>
      <c r="G107" s="188"/>
      <c r="H107" s="188"/>
      <c r="I107" s="188"/>
      <c r="J107" s="189"/>
    </row>
    <row r="108" spans="1:21" ht="26" x14ac:dyDescent="0.3">
      <c r="A108" s="254"/>
      <c r="B108" s="217"/>
      <c r="C108" s="108" t="s">
        <v>139</v>
      </c>
      <c r="D108" s="172"/>
      <c r="E108" s="172"/>
      <c r="F108" s="172"/>
      <c r="G108" s="194"/>
      <c r="H108" s="194"/>
      <c r="I108" s="194"/>
      <c r="J108" s="195"/>
    </row>
    <row r="109" spans="1:21" ht="26" x14ac:dyDescent="0.3">
      <c r="A109" s="254"/>
      <c r="B109" s="217"/>
      <c r="C109" s="108" t="s">
        <v>140</v>
      </c>
      <c r="D109" s="172"/>
      <c r="E109" s="172"/>
      <c r="F109" s="172"/>
      <c r="G109" s="194"/>
      <c r="H109" s="194"/>
      <c r="I109" s="194"/>
      <c r="J109" s="195"/>
    </row>
    <row r="110" spans="1:21" ht="26" x14ac:dyDescent="0.3">
      <c r="A110" s="254"/>
      <c r="B110" s="217"/>
      <c r="C110" s="108" t="s">
        <v>141</v>
      </c>
      <c r="D110" s="172"/>
      <c r="E110" s="172"/>
      <c r="F110" s="172"/>
      <c r="G110" s="194"/>
      <c r="H110" s="194"/>
      <c r="I110" s="194"/>
      <c r="J110" s="195"/>
    </row>
    <row r="111" spans="1:21" x14ac:dyDescent="0.3">
      <c r="A111" s="254"/>
      <c r="B111" s="217"/>
      <c r="C111" s="108" t="s">
        <v>142</v>
      </c>
      <c r="D111" s="172"/>
      <c r="E111" s="172"/>
      <c r="F111" s="172"/>
      <c r="G111" s="194"/>
      <c r="H111" s="194"/>
      <c r="I111" s="194"/>
      <c r="J111" s="195"/>
    </row>
    <row r="112" spans="1:21" ht="52" x14ac:dyDescent="0.3">
      <c r="A112" s="254"/>
      <c r="B112" s="217"/>
      <c r="C112" s="109" t="s">
        <v>143</v>
      </c>
      <c r="D112" s="172"/>
      <c r="E112" s="172"/>
      <c r="F112" s="172"/>
      <c r="G112" s="194"/>
      <c r="H112" s="194"/>
      <c r="I112" s="194"/>
      <c r="J112" s="195"/>
    </row>
    <row r="113" spans="1:12" x14ac:dyDescent="0.3">
      <c r="A113" s="254"/>
      <c r="B113" s="217"/>
      <c r="C113" s="109" t="s">
        <v>144</v>
      </c>
      <c r="D113" s="172"/>
      <c r="E113" s="172"/>
      <c r="F113" s="172"/>
      <c r="G113" s="194"/>
      <c r="H113" s="194"/>
      <c r="I113" s="194"/>
      <c r="J113" s="195"/>
    </row>
    <row r="114" spans="1:12" ht="39" x14ac:dyDescent="0.3">
      <c r="A114" s="254"/>
      <c r="B114" s="217"/>
      <c r="C114" s="109" t="s">
        <v>145</v>
      </c>
      <c r="D114" s="172"/>
      <c r="E114" s="172"/>
      <c r="F114" s="172"/>
      <c r="G114" s="194"/>
      <c r="H114" s="194"/>
      <c r="I114" s="194"/>
      <c r="J114" s="195"/>
    </row>
    <row r="115" spans="1:12" ht="14.5" thickBot="1" x14ac:dyDescent="0.35">
      <c r="A115" s="255"/>
      <c r="B115" s="218"/>
      <c r="C115" s="107" t="s">
        <v>146</v>
      </c>
      <c r="D115" s="173"/>
      <c r="E115" s="173"/>
      <c r="F115" s="173"/>
      <c r="G115" s="192"/>
      <c r="H115" s="192"/>
      <c r="I115" s="192"/>
      <c r="J115" s="193"/>
    </row>
    <row r="116" spans="1:12" ht="14.5" thickBot="1" x14ac:dyDescent="0.35">
      <c r="A116" s="121" t="s">
        <v>147</v>
      </c>
      <c r="B116" s="122" t="s">
        <v>148</v>
      </c>
      <c r="C116" s="123" t="s">
        <v>148</v>
      </c>
      <c r="D116" s="133"/>
      <c r="E116" s="133"/>
      <c r="F116" s="133"/>
      <c r="G116" s="199"/>
      <c r="H116" s="199"/>
      <c r="I116" s="199"/>
      <c r="J116" s="200"/>
    </row>
    <row r="117" spans="1:12" ht="15.75" customHeight="1" x14ac:dyDescent="0.3">
      <c r="A117" s="227">
        <v>9</v>
      </c>
      <c r="B117" s="312" t="s">
        <v>149</v>
      </c>
      <c r="C117" s="313"/>
      <c r="D117" s="313"/>
      <c r="E117" s="313"/>
      <c r="F117" s="313"/>
      <c r="G117" s="313"/>
      <c r="H117" s="313"/>
      <c r="I117" s="313"/>
      <c r="J117" s="368"/>
      <c r="L117" s="91"/>
    </row>
    <row r="118" spans="1:12" ht="51.75" customHeight="1" thickBot="1" x14ac:dyDescent="0.35">
      <c r="A118" s="258"/>
      <c r="B118" s="124" t="s">
        <v>106</v>
      </c>
      <c r="C118" s="125" t="s">
        <v>107</v>
      </c>
      <c r="D118" s="110" t="s">
        <v>108</v>
      </c>
      <c r="E118" s="126" t="s">
        <v>109</v>
      </c>
      <c r="F118" s="126" t="s">
        <v>110</v>
      </c>
      <c r="G118" s="196" t="s">
        <v>150</v>
      </c>
      <c r="H118" s="197"/>
      <c r="I118" s="197"/>
      <c r="J118" s="198"/>
      <c r="L118" s="91"/>
    </row>
    <row r="119" spans="1:12" x14ac:dyDescent="0.3">
      <c r="A119" s="253" t="s">
        <v>151</v>
      </c>
      <c r="B119" s="216" t="s">
        <v>152</v>
      </c>
      <c r="C119" s="106" t="s">
        <v>153</v>
      </c>
      <c r="D119" s="131"/>
      <c r="E119" s="131"/>
      <c r="F119" s="131"/>
      <c r="G119" s="188"/>
      <c r="H119" s="188"/>
      <c r="I119" s="188"/>
      <c r="J119" s="189"/>
    </row>
    <row r="120" spans="1:12" x14ac:dyDescent="0.3">
      <c r="A120" s="254"/>
      <c r="B120" s="217"/>
      <c r="C120" s="108" t="s">
        <v>154</v>
      </c>
      <c r="D120" s="172"/>
      <c r="E120" s="172"/>
      <c r="F120" s="172"/>
      <c r="G120" s="194"/>
      <c r="H120" s="194"/>
      <c r="I120" s="194"/>
      <c r="J120" s="195"/>
    </row>
    <row r="121" spans="1:12" ht="14.5" thickBot="1" x14ac:dyDescent="0.35">
      <c r="A121" s="255"/>
      <c r="B121" s="218"/>
      <c r="C121" s="107" t="s">
        <v>155</v>
      </c>
      <c r="D121" s="173"/>
      <c r="E121" s="173"/>
      <c r="F121" s="173"/>
      <c r="G121" s="192"/>
      <c r="H121" s="192"/>
      <c r="I121" s="192"/>
      <c r="J121" s="193"/>
    </row>
    <row r="122" spans="1:12" x14ac:dyDescent="0.3">
      <c r="A122" s="276" t="s">
        <v>156</v>
      </c>
      <c r="B122" s="224" t="s">
        <v>157</v>
      </c>
      <c r="C122" s="106" t="s">
        <v>158</v>
      </c>
      <c r="D122" s="131"/>
      <c r="E122" s="131"/>
      <c r="F122" s="131"/>
      <c r="G122" s="188"/>
      <c r="H122" s="188"/>
      <c r="I122" s="188"/>
      <c r="J122" s="189"/>
    </row>
    <row r="123" spans="1:12" x14ac:dyDescent="0.3">
      <c r="A123" s="277"/>
      <c r="B123" s="225"/>
      <c r="C123" s="108" t="s">
        <v>159</v>
      </c>
      <c r="D123" s="150"/>
      <c r="E123" s="150"/>
      <c r="F123" s="150"/>
      <c r="G123" s="281"/>
      <c r="H123" s="282"/>
      <c r="I123" s="282"/>
      <c r="J123" s="283"/>
    </row>
    <row r="124" spans="1:12" ht="14.5" thickBot="1" x14ac:dyDescent="0.35">
      <c r="A124" s="278"/>
      <c r="B124" s="226"/>
      <c r="C124" s="151" t="s">
        <v>160</v>
      </c>
      <c r="D124" s="173"/>
      <c r="E124" s="173"/>
      <c r="F124" s="173"/>
      <c r="G124" s="192"/>
      <c r="H124" s="192"/>
      <c r="I124" s="192"/>
      <c r="J124" s="193"/>
    </row>
    <row r="125" spans="1:12" ht="14.5" thickBot="1" x14ac:dyDescent="0.35">
      <c r="A125" s="121" t="s">
        <v>161</v>
      </c>
      <c r="B125" s="152" t="s">
        <v>162</v>
      </c>
      <c r="C125" s="154" t="s">
        <v>162</v>
      </c>
      <c r="D125" s="153"/>
      <c r="E125" s="153"/>
      <c r="F125" s="155">
        <f>F27</f>
        <v>0</v>
      </c>
      <c r="G125" s="279"/>
      <c r="H125" s="279"/>
      <c r="I125" s="279"/>
      <c r="J125" s="280"/>
    </row>
    <row r="126" spans="1:12" ht="14.5" thickBot="1" x14ac:dyDescent="0.35">
      <c r="B126" s="33"/>
      <c r="C126" s="35"/>
      <c r="D126" s="34"/>
      <c r="E126" s="34"/>
      <c r="F126" s="34"/>
      <c r="G126" s="34"/>
      <c r="H126" s="34"/>
      <c r="I126" s="34"/>
      <c r="J126" s="34"/>
    </row>
    <row r="127" spans="1:12" x14ac:dyDescent="0.3">
      <c r="A127" s="227">
        <v>10</v>
      </c>
      <c r="B127" s="99" t="s">
        <v>163</v>
      </c>
      <c r="C127" s="100"/>
      <c r="D127" s="101"/>
      <c r="E127" s="271" t="s">
        <v>164</v>
      </c>
      <c r="F127" s="272"/>
      <c r="G127" s="272"/>
      <c r="H127" s="272"/>
      <c r="I127" s="272"/>
      <c r="J127" s="273"/>
    </row>
    <row r="128" spans="1:12" s="36" customFormat="1" ht="45.75" customHeight="1" x14ac:dyDescent="0.35">
      <c r="A128" s="228"/>
      <c r="B128" s="251" t="s">
        <v>165</v>
      </c>
      <c r="C128" s="252"/>
      <c r="D128" s="92" t="s">
        <v>166</v>
      </c>
      <c r="E128" s="274" t="s">
        <v>167</v>
      </c>
      <c r="F128" s="274"/>
      <c r="G128" s="274"/>
      <c r="H128" s="274" t="s">
        <v>168</v>
      </c>
      <c r="I128" s="274"/>
      <c r="J128" s="275"/>
    </row>
    <row r="129" spans="1:12" s="36" customFormat="1" ht="20.25" customHeight="1" x14ac:dyDescent="0.3">
      <c r="A129" s="97" t="s">
        <v>169</v>
      </c>
      <c r="B129" s="247"/>
      <c r="C129" s="247"/>
      <c r="D129" s="128"/>
      <c r="E129" s="238"/>
      <c r="F129" s="239"/>
      <c r="G129" s="240"/>
      <c r="H129" s="241"/>
      <c r="I129" s="242"/>
      <c r="J129" s="243"/>
    </row>
    <row r="130" spans="1:12" s="36" customFormat="1" ht="20.25" customHeight="1" x14ac:dyDescent="0.3">
      <c r="A130" s="97" t="s">
        <v>170</v>
      </c>
      <c r="B130" s="247"/>
      <c r="C130" s="247"/>
      <c r="D130" s="128"/>
      <c r="E130" s="238"/>
      <c r="F130" s="239"/>
      <c r="G130" s="240"/>
      <c r="H130" s="241"/>
      <c r="I130" s="242"/>
      <c r="J130" s="243"/>
    </row>
    <row r="131" spans="1:12" s="36" customFormat="1" ht="20.25" customHeight="1" x14ac:dyDescent="0.3">
      <c r="A131" s="97" t="s">
        <v>171</v>
      </c>
      <c r="B131" s="247"/>
      <c r="C131" s="247"/>
      <c r="D131" s="128"/>
      <c r="E131" s="238"/>
      <c r="F131" s="239"/>
      <c r="G131" s="240"/>
      <c r="H131" s="241"/>
      <c r="I131" s="242"/>
      <c r="J131" s="243"/>
    </row>
    <row r="132" spans="1:12" s="36" customFormat="1" ht="20.25" customHeight="1" x14ac:dyDescent="0.3">
      <c r="A132" s="97" t="s">
        <v>172</v>
      </c>
      <c r="B132" s="247"/>
      <c r="C132" s="247"/>
      <c r="D132" s="128"/>
      <c r="E132" s="238"/>
      <c r="F132" s="239"/>
      <c r="G132" s="240"/>
      <c r="H132" s="241"/>
      <c r="I132" s="242"/>
      <c r="J132" s="243"/>
    </row>
    <row r="133" spans="1:12" s="36" customFormat="1" ht="20.25" customHeight="1" x14ac:dyDescent="0.3">
      <c r="A133" s="97" t="s">
        <v>173</v>
      </c>
      <c r="B133" s="247"/>
      <c r="C133" s="247"/>
      <c r="D133" s="128"/>
      <c r="E133" s="238"/>
      <c r="F133" s="239"/>
      <c r="G133" s="240"/>
      <c r="H133" s="241"/>
      <c r="I133" s="242"/>
      <c r="J133" s="243"/>
    </row>
    <row r="134" spans="1:12" s="36" customFormat="1" ht="20.25" customHeight="1" x14ac:dyDescent="0.3">
      <c r="A134" s="97" t="s">
        <v>174</v>
      </c>
      <c r="B134" s="247"/>
      <c r="C134" s="247"/>
      <c r="D134" s="128"/>
      <c r="E134" s="238"/>
      <c r="F134" s="239"/>
      <c r="G134" s="240"/>
      <c r="H134" s="241"/>
      <c r="I134" s="242"/>
      <c r="J134" s="243"/>
    </row>
    <row r="135" spans="1:12" s="36" customFormat="1" ht="20.25" customHeight="1" x14ac:dyDescent="0.3">
      <c r="A135" s="97" t="s">
        <v>175</v>
      </c>
      <c r="B135" s="247"/>
      <c r="C135" s="247"/>
      <c r="D135" s="128"/>
      <c r="E135" s="238"/>
      <c r="F135" s="239"/>
      <c r="G135" s="240"/>
      <c r="H135" s="241"/>
      <c r="I135" s="242"/>
      <c r="J135" s="243"/>
    </row>
    <row r="136" spans="1:12" s="36" customFormat="1" ht="20.25" customHeight="1" x14ac:dyDescent="0.3">
      <c r="A136" s="97" t="s">
        <v>176</v>
      </c>
      <c r="B136" s="247"/>
      <c r="C136" s="247"/>
      <c r="D136" s="128"/>
      <c r="E136" s="238"/>
      <c r="F136" s="239"/>
      <c r="G136" s="240"/>
      <c r="H136" s="241"/>
      <c r="I136" s="242"/>
      <c r="J136" s="243"/>
    </row>
    <row r="137" spans="1:12" s="36" customFormat="1" ht="20.25" customHeight="1" x14ac:dyDescent="0.3">
      <c r="A137" s="97" t="s">
        <v>177</v>
      </c>
      <c r="B137" s="247"/>
      <c r="C137" s="247"/>
      <c r="D137" s="128"/>
      <c r="E137" s="244"/>
      <c r="F137" s="244"/>
      <c r="G137" s="244"/>
      <c r="H137" s="245"/>
      <c r="I137" s="245"/>
      <c r="J137" s="246"/>
    </row>
    <row r="138" spans="1:12" s="36" customFormat="1" ht="20.25" customHeight="1" thickBot="1" x14ac:dyDescent="0.35">
      <c r="A138" s="98" t="s">
        <v>178</v>
      </c>
      <c r="B138" s="248"/>
      <c r="C138" s="248"/>
      <c r="D138" s="130"/>
      <c r="E138" s="235"/>
      <c r="F138" s="235"/>
      <c r="G138" s="235"/>
      <c r="H138" s="236"/>
      <c r="I138" s="236"/>
      <c r="J138" s="237"/>
    </row>
    <row r="139" spans="1:12" ht="14.5" thickBot="1" x14ac:dyDescent="0.35">
      <c r="B139" s="33"/>
      <c r="C139" s="34"/>
      <c r="D139" s="34"/>
      <c r="E139" s="34"/>
      <c r="F139" s="34"/>
      <c r="G139" s="34"/>
      <c r="H139" s="34"/>
      <c r="I139" s="34"/>
      <c r="J139" s="34"/>
    </row>
    <row r="140" spans="1:12" x14ac:dyDescent="0.3">
      <c r="A140" s="227">
        <v>11</v>
      </c>
      <c r="B140" s="249" t="s">
        <v>179</v>
      </c>
      <c r="C140" s="249"/>
      <c r="D140" s="249"/>
      <c r="E140" s="249"/>
      <c r="F140" s="249"/>
      <c r="G140" s="249"/>
      <c r="H140" s="249"/>
      <c r="I140" s="249"/>
      <c r="J140" s="250"/>
      <c r="L140" s="91"/>
    </row>
    <row r="141" spans="1:12" ht="16.5" customHeight="1" x14ac:dyDescent="0.3">
      <c r="A141" s="228"/>
      <c r="B141" s="201" t="s">
        <v>180</v>
      </c>
      <c r="C141" s="202"/>
      <c r="D141" s="202"/>
      <c r="E141" s="203"/>
      <c r="F141" s="204" t="s">
        <v>181</v>
      </c>
      <c r="G141" s="205"/>
      <c r="H141" s="205"/>
      <c r="I141" s="205"/>
      <c r="J141" s="206"/>
      <c r="L141" s="91"/>
    </row>
    <row r="142" spans="1:12" s="36" customFormat="1" ht="25" customHeight="1" x14ac:dyDescent="0.35">
      <c r="A142" s="97" t="s">
        <v>182</v>
      </c>
      <c r="B142" s="270"/>
      <c r="C142" s="270"/>
      <c r="D142" s="270"/>
      <c r="E142" s="270"/>
      <c r="F142" s="244"/>
      <c r="G142" s="244"/>
      <c r="H142" s="244"/>
      <c r="I142" s="244"/>
      <c r="J142" s="269"/>
    </row>
    <row r="143" spans="1:12" s="36" customFormat="1" ht="25" customHeight="1" x14ac:dyDescent="0.35">
      <c r="A143" s="97" t="s">
        <v>183</v>
      </c>
      <c r="B143" s="270"/>
      <c r="C143" s="270"/>
      <c r="D143" s="270"/>
      <c r="E143" s="270"/>
      <c r="F143" s="244"/>
      <c r="G143" s="244"/>
      <c r="H143" s="244"/>
      <c r="I143" s="244"/>
      <c r="J143" s="269"/>
    </row>
    <row r="144" spans="1:12" s="36" customFormat="1" ht="25" customHeight="1" x14ac:dyDescent="0.35">
      <c r="A144" s="97" t="s">
        <v>184</v>
      </c>
      <c r="B144" s="270"/>
      <c r="C144" s="270"/>
      <c r="D144" s="270"/>
      <c r="E144" s="270"/>
      <c r="F144" s="244"/>
      <c r="G144" s="244"/>
      <c r="H144" s="244"/>
      <c r="I144" s="244"/>
      <c r="J144" s="269"/>
    </row>
    <row r="145" spans="1:10" s="36" customFormat="1" ht="25" customHeight="1" x14ac:dyDescent="0.35">
      <c r="A145" s="97" t="s">
        <v>185</v>
      </c>
      <c r="B145" s="270"/>
      <c r="C145" s="270"/>
      <c r="D145" s="270"/>
      <c r="E145" s="270"/>
      <c r="F145" s="244"/>
      <c r="G145" s="244"/>
      <c r="H145" s="244"/>
      <c r="I145" s="244"/>
      <c r="J145" s="269"/>
    </row>
    <row r="146" spans="1:10" s="36" customFormat="1" ht="25" customHeight="1" thickBot="1" x14ac:dyDescent="0.4">
      <c r="A146" s="98" t="s">
        <v>186</v>
      </c>
      <c r="B146" s="268"/>
      <c r="C146" s="268"/>
      <c r="D146" s="268"/>
      <c r="E146" s="268"/>
      <c r="F146" s="235"/>
      <c r="G146" s="235"/>
      <c r="H146" s="235"/>
      <c r="I146" s="235"/>
      <c r="J146" s="267"/>
    </row>
    <row r="147" spans="1:10" ht="14.5" thickBot="1" x14ac:dyDescent="0.35"/>
    <row r="148" spans="1:10" x14ac:dyDescent="0.3">
      <c r="A148" s="227">
        <v>12</v>
      </c>
      <c r="B148" s="249" t="s">
        <v>187</v>
      </c>
      <c r="C148" s="249"/>
      <c r="D148" s="249"/>
      <c r="E148" s="249"/>
      <c r="F148" s="249"/>
      <c r="G148" s="249"/>
      <c r="H148" s="249"/>
      <c r="I148" s="249"/>
      <c r="J148" s="250"/>
    </row>
    <row r="149" spans="1:10" ht="26.25" customHeight="1" x14ac:dyDescent="0.3">
      <c r="A149" s="257"/>
      <c r="B149" s="259" t="s">
        <v>188</v>
      </c>
      <c r="C149" s="259"/>
      <c r="D149" s="260"/>
      <c r="E149" s="260"/>
      <c r="F149" s="260"/>
      <c r="G149" s="260"/>
      <c r="H149" s="260"/>
      <c r="I149" s="260"/>
      <c r="J149" s="261"/>
    </row>
    <row r="150" spans="1:10" ht="26.25" customHeight="1" x14ac:dyDescent="0.3">
      <c r="A150" s="257"/>
      <c r="B150" s="262" t="s">
        <v>189</v>
      </c>
      <c r="C150" s="262"/>
      <c r="D150" s="260"/>
      <c r="E150" s="260"/>
      <c r="F150" s="260"/>
      <c r="G150" s="260"/>
      <c r="H150" s="260"/>
      <c r="I150" s="260"/>
      <c r="J150" s="261"/>
    </row>
    <row r="151" spans="1:10" ht="26.25" customHeight="1" x14ac:dyDescent="0.3">
      <c r="A151" s="257"/>
      <c r="B151" s="262" t="s">
        <v>190</v>
      </c>
      <c r="C151" s="262"/>
      <c r="D151" s="260"/>
      <c r="E151" s="260"/>
      <c r="F151" s="260"/>
      <c r="G151" s="260"/>
      <c r="H151" s="260"/>
      <c r="I151" s="260"/>
      <c r="J151" s="261"/>
    </row>
    <row r="152" spans="1:10" ht="26.25" customHeight="1" thickBot="1" x14ac:dyDescent="0.35">
      <c r="A152" s="258"/>
      <c r="B152" s="263" t="s">
        <v>191</v>
      </c>
      <c r="C152" s="263"/>
      <c r="D152" s="264"/>
      <c r="E152" s="264"/>
      <c r="F152" s="264"/>
      <c r="G152" s="264"/>
      <c r="H152" s="264"/>
      <c r="I152" s="264"/>
      <c r="J152" s="265"/>
    </row>
    <row r="154" spans="1:10" ht="17.25" customHeight="1" x14ac:dyDescent="0.3">
      <c r="B154" s="37" t="s">
        <v>192</v>
      </c>
      <c r="C154" s="266"/>
      <c r="D154" s="266"/>
    </row>
    <row r="155" spans="1:10" ht="17.149999999999999" customHeight="1" x14ac:dyDescent="0.3">
      <c r="B155" s="37" t="s">
        <v>193</v>
      </c>
      <c r="C155" s="266"/>
      <c r="D155" s="266"/>
      <c r="F155" s="256" t="s">
        <v>194</v>
      </c>
      <c r="G155" s="256"/>
      <c r="H155" s="266"/>
      <c r="I155" s="266"/>
      <c r="J155" s="266"/>
    </row>
    <row r="157" spans="1:10" ht="38.5" customHeight="1" x14ac:dyDescent="0.3">
      <c r="B157" s="37" t="s">
        <v>195</v>
      </c>
      <c r="C157" s="38"/>
      <c r="D157" s="38"/>
      <c r="F157" s="256" t="s">
        <v>195</v>
      </c>
      <c r="G157" s="256"/>
      <c r="H157" s="38"/>
      <c r="I157" s="38"/>
      <c r="J157" s="38"/>
    </row>
    <row r="158" spans="1:10" ht="6.75" customHeight="1" x14ac:dyDescent="0.3"/>
    <row r="159" spans="1:10" ht="9" customHeight="1" x14ac:dyDescent="0.3"/>
    <row r="160" spans="1:10" x14ac:dyDescent="0.3">
      <c r="A160" s="356" t="s">
        <v>196</v>
      </c>
      <c r="B160" s="356"/>
      <c r="C160" s="356"/>
      <c r="D160" s="356"/>
      <c r="E160" s="356"/>
      <c r="F160" s="356"/>
      <c r="G160" s="356"/>
      <c r="H160" s="356"/>
      <c r="I160" s="356"/>
      <c r="J160" s="356"/>
    </row>
    <row r="161" spans="1:10" x14ac:dyDescent="0.3">
      <c r="A161" s="356"/>
      <c r="B161" s="356"/>
      <c r="C161" s="356"/>
      <c r="D161" s="356"/>
      <c r="E161" s="356"/>
      <c r="F161" s="356"/>
      <c r="G161" s="356"/>
      <c r="H161" s="356"/>
      <c r="I161" s="356"/>
      <c r="J161" s="356"/>
    </row>
  </sheetData>
  <sheetProtection selectLockedCells="1"/>
  <mergeCells count="193">
    <mergeCell ref="A127:A128"/>
    <mergeCell ref="A90:A91"/>
    <mergeCell ref="B31:C35"/>
    <mergeCell ref="D31:G31"/>
    <mergeCell ref="A29:A30"/>
    <mergeCell ref="B43:C55"/>
    <mergeCell ref="A43:A55"/>
    <mergeCell ref="B40:C40"/>
    <mergeCell ref="B41:C41"/>
    <mergeCell ref="B42:C42"/>
    <mergeCell ref="A160:J161"/>
    <mergeCell ref="A69:A87"/>
    <mergeCell ref="A57:A58"/>
    <mergeCell ref="B81:J81"/>
    <mergeCell ref="A119:A121"/>
    <mergeCell ref="B119:B121"/>
    <mergeCell ref="A94:A96"/>
    <mergeCell ref="B94:B96"/>
    <mergeCell ref="A103:A104"/>
    <mergeCell ref="B103:B104"/>
    <mergeCell ref="A97:A102"/>
    <mergeCell ref="A117:A118"/>
    <mergeCell ref="B117:J117"/>
    <mergeCell ref="B92:B93"/>
    <mergeCell ref="A92:A93"/>
    <mergeCell ref="A105:A106"/>
    <mergeCell ref="B58:C58"/>
    <mergeCell ref="G98:J98"/>
    <mergeCell ref="B38:C38"/>
    <mergeCell ref="G8:J11"/>
    <mergeCell ref="I16:J16"/>
    <mergeCell ref="I90:J90"/>
    <mergeCell ref="B88:D88"/>
    <mergeCell ref="F87:H87"/>
    <mergeCell ref="H88:J88"/>
    <mergeCell ref="B97:B101"/>
    <mergeCell ref="B105:B106"/>
    <mergeCell ref="B65:D65"/>
    <mergeCell ref="B66:D66"/>
    <mergeCell ref="E57:E58"/>
    <mergeCell ref="F57:F58"/>
    <mergeCell ref="B57:D57"/>
    <mergeCell ref="B59:D59"/>
    <mergeCell ref="B60:D60"/>
    <mergeCell ref="B61:D61"/>
    <mergeCell ref="B69:J69"/>
    <mergeCell ref="G62:I62"/>
    <mergeCell ref="G67:I67"/>
    <mergeCell ref="B64:D64"/>
    <mergeCell ref="B27:D27"/>
    <mergeCell ref="G99:J99"/>
    <mergeCell ref="G100:J100"/>
    <mergeCell ref="A122:A124"/>
    <mergeCell ref="G125:J125"/>
    <mergeCell ref="G123:J123"/>
    <mergeCell ref="A3:J3"/>
    <mergeCell ref="A5:J5"/>
    <mergeCell ref="G37:I37"/>
    <mergeCell ref="B39:C39"/>
    <mergeCell ref="B16:C16"/>
    <mergeCell ref="B17:C17"/>
    <mergeCell ref="B20:J24"/>
    <mergeCell ref="D33:G33"/>
    <mergeCell ref="D32:G32"/>
    <mergeCell ref="D34:G34"/>
    <mergeCell ref="D35:J35"/>
    <mergeCell ref="H29:H30"/>
    <mergeCell ref="I29:I30"/>
    <mergeCell ref="B29:C29"/>
    <mergeCell ref="D29:G30"/>
    <mergeCell ref="B26:D26"/>
    <mergeCell ref="A13:A14"/>
    <mergeCell ref="B13:C14"/>
    <mergeCell ref="D13:J14"/>
    <mergeCell ref="B37:C37"/>
    <mergeCell ref="E133:G133"/>
    <mergeCell ref="H133:J133"/>
    <mergeCell ref="E127:J127"/>
    <mergeCell ref="E128:G128"/>
    <mergeCell ref="H128:J128"/>
    <mergeCell ref="G120:J120"/>
    <mergeCell ref="G121:J121"/>
    <mergeCell ref="G122:J122"/>
    <mergeCell ref="G124:J124"/>
    <mergeCell ref="F146:J146"/>
    <mergeCell ref="B146:E146"/>
    <mergeCell ref="F145:J145"/>
    <mergeCell ref="B145:E145"/>
    <mergeCell ref="B132:C132"/>
    <mergeCell ref="B133:C133"/>
    <mergeCell ref="B134:C134"/>
    <mergeCell ref="B135:C135"/>
    <mergeCell ref="E130:G130"/>
    <mergeCell ref="H130:J130"/>
    <mergeCell ref="E131:G131"/>
    <mergeCell ref="H131:J131"/>
    <mergeCell ref="F142:J142"/>
    <mergeCell ref="F143:J143"/>
    <mergeCell ref="F144:J144"/>
    <mergeCell ref="B142:E142"/>
    <mergeCell ref="B143:E143"/>
    <mergeCell ref="B144:E144"/>
    <mergeCell ref="E134:G134"/>
    <mergeCell ref="H134:J134"/>
    <mergeCell ref="E135:G135"/>
    <mergeCell ref="H135:J135"/>
    <mergeCell ref="E132:G132"/>
    <mergeCell ref="H132:J132"/>
    <mergeCell ref="F157:G157"/>
    <mergeCell ref="A148:A152"/>
    <mergeCell ref="B148:J148"/>
    <mergeCell ref="B149:C149"/>
    <mergeCell ref="D149:J149"/>
    <mergeCell ref="B150:C150"/>
    <mergeCell ref="D150:J150"/>
    <mergeCell ref="B151:C151"/>
    <mergeCell ref="D151:J151"/>
    <mergeCell ref="B152:C152"/>
    <mergeCell ref="D152:J152"/>
    <mergeCell ref="C154:D154"/>
    <mergeCell ref="C155:D155"/>
    <mergeCell ref="F155:G155"/>
    <mergeCell ref="H155:J155"/>
    <mergeCell ref="A140:A141"/>
    <mergeCell ref="A26:A27"/>
    <mergeCell ref="H26:J27"/>
    <mergeCell ref="E138:G138"/>
    <mergeCell ref="H138:J138"/>
    <mergeCell ref="E136:G136"/>
    <mergeCell ref="H136:J136"/>
    <mergeCell ref="E137:G137"/>
    <mergeCell ref="H137:J137"/>
    <mergeCell ref="B136:C136"/>
    <mergeCell ref="B137:C137"/>
    <mergeCell ref="B138:C138"/>
    <mergeCell ref="B130:C130"/>
    <mergeCell ref="B131:C131"/>
    <mergeCell ref="J29:J30"/>
    <mergeCell ref="B140:J140"/>
    <mergeCell ref="E129:G129"/>
    <mergeCell ref="H129:J129"/>
    <mergeCell ref="B128:C128"/>
    <mergeCell ref="B129:C129"/>
    <mergeCell ref="A107:A115"/>
    <mergeCell ref="G66:I66"/>
    <mergeCell ref="G38:I38"/>
    <mergeCell ref="G39:I39"/>
    <mergeCell ref="B141:E141"/>
    <mergeCell ref="F141:J141"/>
    <mergeCell ref="G63:I63"/>
    <mergeCell ref="G64:I64"/>
    <mergeCell ref="G65:I65"/>
    <mergeCell ref="G60:I60"/>
    <mergeCell ref="G61:I61"/>
    <mergeCell ref="G57:I58"/>
    <mergeCell ref="B62:D62"/>
    <mergeCell ref="B63:D63"/>
    <mergeCell ref="B87:D87"/>
    <mergeCell ref="G59:I59"/>
    <mergeCell ref="J57:J58"/>
    <mergeCell ref="B107:B115"/>
    <mergeCell ref="G91:J91"/>
    <mergeCell ref="G92:J92"/>
    <mergeCell ref="G93:J93"/>
    <mergeCell ref="G94:J94"/>
    <mergeCell ref="G95:J95"/>
    <mergeCell ref="G96:J96"/>
    <mergeCell ref="G97:J97"/>
    <mergeCell ref="F90:H90"/>
    <mergeCell ref="B122:B124"/>
    <mergeCell ref="G110:J110"/>
    <mergeCell ref="I17:J17"/>
    <mergeCell ref="G40:I40"/>
    <mergeCell ref="G41:I41"/>
    <mergeCell ref="G42:I42"/>
    <mergeCell ref="G43:I43"/>
    <mergeCell ref="G119:J119"/>
    <mergeCell ref="G103:J103"/>
    <mergeCell ref="G104:J104"/>
    <mergeCell ref="G105:J105"/>
    <mergeCell ref="G106:J106"/>
    <mergeCell ref="G107:J107"/>
    <mergeCell ref="G108:J108"/>
    <mergeCell ref="G109:J109"/>
    <mergeCell ref="G118:J118"/>
    <mergeCell ref="G111:J111"/>
    <mergeCell ref="G112:J112"/>
    <mergeCell ref="G113:J113"/>
    <mergeCell ref="G114:J114"/>
    <mergeCell ref="G115:J115"/>
    <mergeCell ref="G116:J116"/>
    <mergeCell ref="G101:J101"/>
    <mergeCell ref="G102:J102"/>
  </mergeCells>
  <conditionalFormatting sqref="D119:D124 D92:D117">
    <cfRule type="containsText" dxfId="1" priority="2" operator="containsText" text="NE">
      <formula>NOT(ISERROR(SEARCH("NE",D92)))</formula>
    </cfRule>
  </conditionalFormatting>
  <conditionalFormatting sqref="D125">
    <cfRule type="containsText" dxfId="0" priority="1" operator="containsText" text="NE">
      <formula>NOT(ISERROR(SEARCH("NE",D125)))</formula>
    </cfRule>
  </conditionalFormatting>
  <dataValidations xWindow="607" yWindow="884" count="22">
    <dataValidation type="textLength" allowBlank="1" showInputMessage="1" showErrorMessage="1" error="Označite samo z &quot;X&quot;." prompt="Označite samo z &quot;X&quot;, če operacije vključuje ukrepe za prenovo." sqref="D18:F18">
      <formula1>1</formula1>
      <formula2>1</formula2>
    </dataValidation>
    <dataValidation type="textLength" allowBlank="1" showInputMessage="1" showErrorMessage="1" error="Označite samo z &quot;X&quot;." prompt="Označite samo z &quot;X&quot;, če operacija vključuje ukrep integriranega projekta za urbani razvoj." sqref="G18:I18">
      <formula1>1</formula1>
      <formula2>1</formula2>
    </dataValidation>
    <dataValidation type="textLength" operator="equal" allowBlank="1" showInputMessage="1" showErrorMessage="1" error="Vpišite samo &quot;X&quot;." prompt="Vpišite &quot;X&quot;" sqref="E67:F67">
      <formula1>1</formula1>
    </dataValidation>
    <dataValidation allowBlank="1" showInputMessage="1" showErrorMessage="1" prompt="Vpišite stran oziroma strani v investicijski dokumentaciji, ki izkazujejo prispevek." sqref="G38:I38"/>
    <dataValidation allowBlank="1" showInputMessage="1" showErrorMessage="1" prompt="Vpišite stran oziroma strani v investicijski dokumentaciji, ki izkazujejo prispevek (npr. navedbe, da se z operacijo uresničuje TUS)." sqref="G39:I43"/>
    <dataValidation allowBlank="1" showInputMessage="1" showErrorMessage="1" prompt="Vpišite naziv operacije, ki mora biti enak nazivu operacije v prijavnem obrazcu." sqref="D13:J14"/>
    <dataValidation allowBlank="1" showInputMessage="1" showErrorMessage="1" prompt="Vpišite mesec začetka operacije v obliki mesec/leto." sqref="E27"/>
    <dataValidation allowBlank="1" showInputMessage="1" showErrorMessage="1" prompt="Vpišite mesec zaključka operacije v obliki mesec/leto." sqref="F27"/>
    <dataValidation type="textLength" operator="lessThanOrEqual" showInputMessage="1" showErrorMessage="1" error="Prosimo, da skrajšate besedilo povzetka vsebine operacije na največ 1500 znakov brez presledkov. " prompt="Vpišite povzetek vsebine operacije (samo ključne aktivnosti/vidiki), največ do 1500 znakov brez presledkov." sqref="B20:J24">
      <formula1>2000</formula1>
    </dataValidation>
    <dataValidation allowBlank="1" showInputMessage="1" showErrorMessage="1" error="Vpišite samo &quot;DA&quot; ali &quot;NE&quot;" prompt="Vpišite DA ali NE" sqref="D119:D125"/>
    <dataValidation allowBlank="1" showInputMessage="1" showErrorMessage="1" prompt="Vpišite investicijski dokument in stran" sqref="I90:J90"/>
    <dataValidation type="textLength" operator="equal" allowBlank="1" showInputMessage="1" showErrorMessage="1" error="Vpišite samo &quot;X&quot;" sqref="D129:D138">
      <formula1>1</formula1>
    </dataValidation>
    <dataValidation type="decimal" operator="greaterThanOrEqual" allowBlank="1" showInputMessage="1" showErrorMessage="1" error="Vpišite km v obliki X,XXX" prompt="Vpišite število kilometrov namenske kolesarske infrastrukture, in sicer na tri decimalke natančno. " sqref="F40">
      <formula1>0</formula1>
    </dataValidation>
    <dataValidation type="whole" operator="greaterThanOrEqual" allowBlank="1" showInputMessage="1" showErrorMessage="1" error="Vpišite število potnikov na leto - celo število." prompt="Vpišite število potnikov na leto" sqref="F38:F39">
      <formula1>0</formula1>
    </dataValidation>
    <dataValidation type="whole" operator="greaterThanOrEqual" allowBlank="1" showInputMessage="1" showErrorMessage="1" error="Vpišite število oskrbovalnih oz. polnilnih mest - celo število." prompt="Vpišite število oskrbovalnih oz. polnilnih mest." sqref="F41">
      <formula1>0</formula1>
    </dataValidation>
    <dataValidation type="whole" operator="greaterThanOrEqual" allowBlank="1" showInputMessage="1" showErrorMessage="1" error="Vpišite celo število." prompt="Vpišite število mest, ki bo prejelo nov ali posodobljeni digitalizirani sistem mestnega prometa (če operacija pokriva zgolj mestno občino - vpišite 1)" sqref="F42">
      <formula1>0</formula1>
    </dataValidation>
    <dataValidation type="list" allowBlank="1" showInputMessage="1" showErrorMessage="1" sqref="F88">
      <formula1>"VKR,ZKR"</formula1>
    </dataValidation>
    <dataValidation type="textLength" operator="equal" allowBlank="1" showInputMessage="1" showErrorMessage="1" error="Vpišite zgolj &quot;DA&quot; ali &quot;NE&quot;" prompt="Vpišite DA ali NE" sqref="D92:D116">
      <formula1>2</formula1>
    </dataValidation>
    <dataValidation type="whole" operator="greaterThan" allowBlank="1" showInputMessage="1" showErrorMessage="1" error="Vpišite celo število. V primeru, da prispevka k posameznemu specifičnemu kazalniku ni, pustite prazno." prompt="Vpišite celo število. V primeru, da prispevka k posameznemu specifičnemu kazalniku ni, pustite prazno." sqref="E45:E55 G45:G55 I45:I55">
      <formula1>0</formula1>
    </dataValidation>
    <dataValidation type="custom" allowBlank="1" showInputMessage="1" showErrorMessage="1" error="Vpišite zgolj &quot;X&quot;." prompt="Vpišite &quot;X&quot;, kjer ustrezno." sqref="H31:I34">
      <formula1>OR(H31="x",H31="")</formula1>
    </dataValidation>
    <dataValidation type="custom" operator="equal" allowBlank="1" showInputMessage="1" showErrorMessage="1" error="Vpišite samo &quot;X&quot;." prompt="Vpišite &quot;X&quot;, kjer ustrezno." sqref="E59:F66">
      <formula1>OR(E59="x",E59="")</formula1>
    </dataValidation>
    <dataValidation type="custom" allowBlank="1" showInputMessage="1" showErrorMessage="1" error="Vpišit zgolj &quot;X&quot;." prompt="Vpište &quot;X&quot;, kjer ustrezno." sqref="D17:J17">
      <formula1>OR(D17="x",D17="")</formula1>
    </dataValidation>
  </dataValidations>
  <hyperlinks>
    <hyperlink ref="B102" r:id="rId1"/>
  </hyperlinks>
  <pageMargins left="0.25" right="0.25" top="0.75" bottom="0.75" header="0.3" footer="0.3"/>
  <pageSetup paperSize="9" scale="74" fitToHeight="0" orientation="landscape" r:id="rId2"/>
  <headerFooter>
    <oddFooter>&amp;L&amp;"Arial Narrow,Navadno"CTN 2. Povabilo za SC RSO2.8, št. 303-18/2025-1 – FINANČNI OBRAZEC&amp;R&amp;"Arial Narrow,Navadno"Stran &amp;P od &amp;N</oddFooter>
  </headerFooter>
  <rowBreaks count="7" manualBreakCount="7">
    <brk id="24" max="9" man="1"/>
    <brk id="36" max="9" man="1"/>
    <brk id="55" max="9" man="1"/>
    <brk id="68" max="16383" man="1"/>
    <brk id="89" max="9" man="1"/>
    <brk id="116" max="9" man="1"/>
    <brk id="139" max="9" man="1"/>
  </rowBreaks>
  <ignoredErrors>
    <ignoredError sqref="J42" 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3EFA10D2577C45A94F2608F578092D" ma:contentTypeVersion="17" ma:contentTypeDescription="Ustvari nov dokument." ma:contentTypeScope="" ma:versionID="bc67a3d914c618824319322872cc669a">
  <xsd:schema xmlns:xsd="http://www.w3.org/2001/XMLSchema" xmlns:xs="http://www.w3.org/2001/XMLSchema" xmlns:p="http://schemas.microsoft.com/office/2006/metadata/properties" xmlns:ns2="9a6cc291-be20-4bc9-8146-0dc83d9b59e4" xmlns:ns3="b49f189b-2821-4c1e-929a-268c6036f4bc" targetNamespace="http://schemas.microsoft.com/office/2006/metadata/properties" ma:root="true" ma:fieldsID="26ab08dbc76fbcdad7513cd108fa7b0a" ns2:_="" ns3:_="">
    <xsd:import namespace="9a6cc291-be20-4bc9-8146-0dc83d9b59e4"/>
    <xsd:import namespace="b49f189b-2821-4c1e-929a-268c6036f4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160_t_x002e_zadeve" minOccurs="0"/>
                <xsd:element ref="ns3:Datum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x0160_t_x002e_dokumenta" minOccurs="0"/>
                <xsd:element ref="ns3:Partner" minOccurs="0"/>
                <xsd:element ref="ns3:Opis_x002f_Opombe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cc291-be20-4bc9-8146-0dc83d9b59e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Obdrži ID" ma:description="Obdrži ID pri dodajanju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82a82691-2af6-4de5-b030-e8d388da5db5}" ma:internalName="TaxCatchAll" ma:showField="CatchAllData" ma:web="9a6cc291-be20-4bc9-8146-0dc83d9b5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f189b-2821-4c1e-929a-268c6036f4bc" elementFormDefault="qualified">
    <xsd:import namespace="http://schemas.microsoft.com/office/2006/documentManagement/types"/>
    <xsd:import namespace="http://schemas.microsoft.com/office/infopath/2007/PartnerControls"/>
    <xsd:element name="_x0160_t_x002e_zadeve" ma:index="11" nillable="true" ma:displayName="Št. zadeve" ma:default="303-" ma:format="Dropdown" ma:internalName="_x0160_t_x002e_zadeve">
      <xsd:simpleType>
        <xsd:restriction base="dms:Text">
          <xsd:maxLength value="255"/>
        </xsd:restriction>
      </xsd:simpleType>
    </xsd:element>
    <xsd:element name="Datum" ma:index="12" nillable="true" ma:displayName="Datum" ma:format="DateOnly" ma:internalName="Datum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160_t_x002e_dokumenta" ma:index="16" nillable="true" ma:displayName="Št. dokumenta" ma:description="Številka dokumenta: številka zadeve in zaporedna številka dokumenta" ma:format="Dropdown" ma:internalName="_x0160_t_x002e_dokumenta">
      <xsd:simpleType>
        <xsd:restriction base="dms:Text">
          <xsd:maxLength value="255"/>
        </xsd:restriction>
      </xsd:simpleType>
    </xsd:element>
    <xsd:element name="Partner" ma:index="17" nillable="true" ma:displayName="Partner" ma:description="Pošiljatelj ali odgovorni za rešitev dokumenta itd." ma:format="Dropdown" ma:internalName="Partner">
      <xsd:simpleType>
        <xsd:restriction base="dms:Text">
          <xsd:maxLength value="255"/>
        </xsd:restriction>
      </xsd:simpleType>
    </xsd:element>
    <xsd:element name="Opis_x002f_Opombe" ma:index="18" nillable="true" ma:displayName="Opis / Opombe" ma:format="Dropdown" ma:internalName="Opis_x002f_Opomb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Oznake slike" ma:readOnly="false" ma:fieldId="{5cf76f15-5ced-4ddc-b409-7134ff3c332f}" ma:taxonomyMulti="true" ma:sspId="5470eec5-6bed-4764-b31a-af33a5a3e2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160_t_x002e_zadeve xmlns="b49f189b-2821-4c1e-929a-268c6036f4bc">303-15/2023</_x0160_t_x002e_zadeve>
    <Datum xmlns="b49f189b-2821-4c1e-929a-268c6036f4bc">2023-11-19T23:00:00+00:00</Datum>
    <Partner xmlns="b49f189b-2821-4c1e-929a-268c6036f4bc" xsi:nil="true"/>
    <TaxCatchAll xmlns="9a6cc291-be20-4bc9-8146-0dc83d9b59e4" xsi:nil="true"/>
    <lcf76f155ced4ddcb4097134ff3c332f xmlns="b49f189b-2821-4c1e-929a-268c6036f4bc">
      <Terms xmlns="http://schemas.microsoft.com/office/infopath/2007/PartnerControls"/>
    </lcf76f155ced4ddcb4097134ff3c332f>
    <_x0160_t_x002e_dokumenta xmlns="b49f189b-2821-4c1e-929a-268c6036f4bc">303-15/2023-3</_x0160_t_x002e_dokumenta>
    <Opis_x002f_Opombe xmlns="b49f189b-2821-4c1e-929a-268c6036f4bc" xsi:nil="true"/>
    <_dlc_DocId xmlns="9a6cc291-be20-4bc9-8146-0dc83d9b59e4">VCQNRRFAZ4KX-1383921282-662</_dlc_DocId>
    <_dlc_DocIdUrl xmlns="9a6cc291-be20-4bc9-8146-0dc83d9b59e4">
      <Url>https://zmos.sharepoint.com/_layouts/15/DocIdRedir.aspx?ID=VCQNRRFAZ4KX-1383921282-662</Url>
      <Description>VCQNRRFAZ4KX-1383921282-662</Description>
    </_dlc_DocIdUrl>
  </documentManagement>
</p:properties>
</file>

<file path=customXml/itemProps1.xml><?xml version="1.0" encoding="utf-8"?>
<ds:datastoreItem xmlns:ds="http://schemas.openxmlformats.org/officeDocument/2006/customXml" ds:itemID="{30CFCA55-8580-4DD1-8ED7-1C379A16A4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cc291-be20-4bc9-8146-0dc83d9b59e4"/>
    <ds:schemaRef ds:uri="b49f189b-2821-4c1e-929a-268c6036f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77D805-87AC-4FEE-9F4A-74529CA823B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F227EA3-572E-44FD-9965-0ABA7E9754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6558F82-C973-4AF0-A851-89BE86F09270}">
  <ds:schemaRefs>
    <ds:schemaRef ds:uri="http://schemas.microsoft.com/office/2006/documentManagement/types"/>
    <ds:schemaRef ds:uri="b49f189b-2821-4c1e-929a-268c6036f4bc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9a6cc291-be20-4bc9-8146-0dc83d9b59e4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CTN - Finančni obrazec - SC 2.8</vt:lpstr>
      <vt:lpstr>'CTN - Finančni obrazec - SC 2.8'!Print_Area</vt:lpstr>
    </vt:vector>
  </TitlesOfParts>
  <Manager/>
  <Company>MO Koper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Miran Košpenda</dc:creator>
  <cp:keywords/>
  <dc:description/>
  <cp:lastModifiedBy>Miran Košpenda</cp:lastModifiedBy>
  <cp:revision/>
  <cp:lastPrinted>2025-05-12T09:26:54Z</cp:lastPrinted>
  <dcterms:created xsi:type="dcterms:W3CDTF">2017-03-08T10:46:44Z</dcterms:created>
  <dcterms:modified xsi:type="dcterms:W3CDTF">2025-05-12T14:02:41Z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0x0101001B3EFA10D2577C45A94F2608F578092D</vt:lpwstr>
  </property>
  <property fmtid="{D5CDD505-2E9C-101B-9397-08002B2CF9AE}" pid="3" name="_dlc_DocIdItemGuid">
    <vt:lpwstr>d7e2be11-c4f0-4936-8fc2-0ae39dabcb32</vt:lpwstr>
  </property>
  <property fmtid="{D5CDD505-2E9C-101B-9397-08002B2CF9AE}" pid="4" name="MediaServiceImageTags">
    <vt:lpwstr/>
  </property>
</Properties>
</file>